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3.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615" windowWidth="9825" windowHeight="4140" tabRatio="585" activeTab="1"/>
  </bookViews>
  <sheets>
    <sheet name="Farm Info" sheetId="1" r:id="rId1"/>
    <sheet name="IPM Practices" sheetId="2" r:id="rId2"/>
    <sheet name="Link" sheetId="3" state="hidden" r:id="rId3"/>
    <sheet name="IPM Plan" sheetId="4" r:id="rId4"/>
    <sheet name="Cucurbits" sheetId="5" r:id="rId5"/>
    <sheet name="Crucifers, Greens, Herbs" sheetId="6" r:id="rId6"/>
    <sheet name="Solanaceae" sheetId="7" r:id="rId7"/>
    <sheet name="Root &amp; Bulb" sheetId="8" r:id="rId8"/>
    <sheet name="Legume" sheetId="9" r:id="rId9"/>
    <sheet name="Maize" sheetId="10" r:id="rId10"/>
    <sheet name="Lists" sheetId="11" state="hidden" r:id="rId11"/>
    <sheet name="References" sheetId="12" r:id="rId12"/>
  </sheets>
  <definedNames>
    <definedName name="Asparagus">'Root &amp; Bulb'!$C$9:$C$46</definedName>
    <definedName name="Bean">'Legume'!$C$9:$C$46</definedName>
    <definedName name="Beet">'Root &amp; Bulb'!$D$9:$D$46</definedName>
    <definedName name="Cabbage">'Crucifers, Greens, Herbs'!$C$9:$C$46</definedName>
    <definedName name="Carrot">'Root &amp; Bulb'!$E$9:$E$46</definedName>
    <definedName name="Celery">'Root &amp; Bulb'!$J$9:$J$46</definedName>
    <definedName name="Collards">'Crucifers, Greens, Herbs'!$D$9:$D$46</definedName>
    <definedName name="Corn">'Maize'!$C$9:$C$46</definedName>
    <definedName name="Crucifers">'Lists'!$E$15:$E$21</definedName>
    <definedName name="Cucumber">'Cucurbits'!$D$9:$D$46</definedName>
    <definedName name="Cucurbits">'Lists'!$B$14:$B$18</definedName>
    <definedName name="Eggplant">'Solanaceae'!$D$9:$D$46</definedName>
    <definedName name="Families">'Lists'!$B$3:$B$9</definedName>
    <definedName name="Garlic">'Root &amp; Bulb'!$F$9:$F$46</definedName>
    <definedName name="General">'Lists'!$B$20:$B$21</definedName>
    <definedName name="Leek">'Root &amp; Bulb'!$G$9:$G$46</definedName>
    <definedName name="Legume">'Lists'!$G$4:$G$7</definedName>
    <definedName name="Lettuce">'Crucifers, Greens, Herbs'!$E$9:$E$46</definedName>
    <definedName name="Maize">'Lists'!$E$4:$E$6</definedName>
    <definedName name="Mesclun">'Crucifers, Greens, Herbs'!$F$9:$F$46</definedName>
    <definedName name="Musk">'Cucurbits'!$D$9:$D$46</definedName>
    <definedName name="Onion">'Root &amp; Bulb'!$H$9:$H$46</definedName>
    <definedName name="P_Families">'Lists'!$B$3:$B$10</definedName>
    <definedName name="Pea">'Legume'!$D$9:$D$46</definedName>
    <definedName name="Pepper">'Solanaceae'!$E$9:$E$46</definedName>
    <definedName name="Potato">'Solanaceae'!$F$9:$F$46</definedName>
    <definedName name="_xlnm.Print_Area" localSheetId="3">'IPM Plan'!$A$1:$K$128</definedName>
    <definedName name="Pumpkin">'Cucurbits'!$E$9:$E$46</definedName>
    <definedName name="Radish">'Root &amp; Bulb'!$I$9:$I$46</definedName>
    <definedName name="Root">'Lists'!$I$4:$I$15</definedName>
    <definedName name="Rutabaga">'Root &amp; Bulb'!$K$9:$K$46</definedName>
    <definedName name="Solanaceae">'Lists'!$G$15:$G$21</definedName>
    <definedName name="Spinach">'Crucifers, Greens, Herbs'!$G$9:$G$46</definedName>
    <definedName name="sub">'Lists'!$B$3:$B$9</definedName>
    <definedName name="Sweet">'Root &amp; Bulb'!$L$9:$L$46</definedName>
    <definedName name="Tomato">'Solanaceae'!$G$9:$G$46</definedName>
    <definedName name="Vegetables">'Cucurbits'!$C$9:$C$46</definedName>
  </definedNames>
  <calcPr fullCalcOnLoad="1"/>
</workbook>
</file>

<file path=xl/sharedStrings.xml><?xml version="1.0" encoding="utf-8"?>
<sst xmlns="http://schemas.openxmlformats.org/spreadsheetml/2006/main" count="1768" uniqueCount="802">
  <si>
    <t>Do not use same funigicide throughout growing season.                                 May use soil fumigation procedure.</t>
  </si>
  <si>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Monitor adults with blacklight trap or yellow and white Unitrap from July to September.</t>
    </r>
  </si>
  <si>
    <t>Target Pests:</t>
  </si>
  <si>
    <t>Target Weeds:</t>
  </si>
  <si>
    <t>Target Diseases:</t>
  </si>
  <si>
    <t xml:space="preserve">Target Weeds: </t>
  </si>
  <si>
    <t>Plant resistant or tolerant varieties where available.</t>
  </si>
  <si>
    <r>
      <t>Carrot rust fly</t>
    </r>
    <r>
      <rPr>
        <sz val="10"/>
        <rFont val="Arial"/>
        <family val="0"/>
      </rPr>
      <t xml:space="preserve">: Delay planting (mid-May). </t>
    </r>
  </si>
  <si>
    <t>Use Cucurbit Downey Mildew Weather Forecaster</t>
  </si>
  <si>
    <r>
      <t>Beets</t>
    </r>
    <r>
      <rPr>
        <sz val="10"/>
        <rFont val="Arial"/>
        <family val="0"/>
      </rPr>
      <t xml:space="preserve">:  Plant cover crops or green manure crops to suppress weeds and maintain organic content of soil. </t>
    </r>
  </si>
  <si>
    <r>
      <t>Root and crown rot</t>
    </r>
    <r>
      <rPr>
        <sz val="10"/>
        <rFont val="Arial"/>
        <family val="0"/>
      </rPr>
      <t>:  Avoid crops such as alfalfa and legume cover crops which can increase disease risk.</t>
    </r>
  </si>
  <si>
    <r>
      <t>Beets</t>
    </r>
    <r>
      <rPr>
        <i/>
        <sz val="10"/>
        <rFont val="Arial"/>
        <family val="2"/>
      </rPr>
      <t>:</t>
    </r>
    <r>
      <rPr>
        <sz val="10"/>
        <rFont val="Arial"/>
        <family val="0"/>
      </rPr>
      <t xml:space="preserve">  Seed 1/4” to 1/2” deep in rows 12-18" apart. Thin to one plant 2” to 3” apart within the row. 
</t>
    </r>
    <r>
      <rPr>
        <u val="single"/>
        <sz val="10"/>
        <rFont val="Arial"/>
        <family val="2"/>
      </rPr>
      <t>Chard</t>
    </r>
    <r>
      <rPr>
        <i/>
        <sz val="10"/>
        <rFont val="Arial"/>
        <family val="2"/>
      </rPr>
      <t xml:space="preserve">: </t>
    </r>
    <r>
      <rPr>
        <sz val="10"/>
        <rFont val="Arial"/>
        <family val="0"/>
      </rPr>
      <t xml:space="preserve"> Seed 1/4” to 1/2” deep in rows 12” to 24” apart. Thin to one plant every 4” to 8”. </t>
    </r>
  </si>
  <si>
    <t>Beets &amp; Swiss Chard</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</si>
  <si>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CL, DBM, ICW</t>
    </r>
    <r>
      <rPr>
        <sz val="10"/>
        <rFont val="Arial"/>
        <family val="0"/>
      </rPr>
      <t xml:space="preserve">:  Scout for DBM &amp; ICW throughout growing season and for CL mid- to late-season.
</t>
    </r>
    <r>
      <rPr>
        <u val="single"/>
        <sz val="10"/>
        <rFont val="Arial"/>
        <family val="2"/>
      </rPr>
      <t>ICW</t>
    </r>
    <r>
      <rPr>
        <sz val="10"/>
        <rFont val="Arial"/>
        <family val="0"/>
      </rPr>
      <t>:  Look for single eggs and larvae on underside of leaves and larvae on the heads of cabbage and broccoli.  Also look for the adult cabbage butterfly. 
C</t>
    </r>
    <r>
      <rPr>
        <u val="single"/>
        <sz val="10"/>
        <rFont val="Arial"/>
        <family val="2"/>
      </rPr>
      <t>abbage maggot</t>
    </r>
    <r>
      <rPr>
        <sz val="10"/>
        <rFont val="Arial"/>
        <family val="0"/>
      </rPr>
      <t>:  Scout early spring when adult flies are active and late August-early September for fall crops.  Look at the base of the plant for small (1/32"), white, bullet-shaped eggs.</t>
    </r>
  </si>
  <si>
    <r>
      <t>Cabbage maggot/flea beetles</t>
    </r>
    <r>
      <rPr>
        <sz val="10"/>
        <rFont val="Arial"/>
        <family val="0"/>
      </rPr>
      <t>:  Protect spring crops with spunbonded row covers at the time of seeding or transplanting and seal the edges with soil.  Use only on rotated fields.</t>
    </r>
  </si>
  <si>
    <r>
      <t>Spinach leafminer</t>
    </r>
    <r>
      <rPr>
        <sz val="10"/>
        <rFont val="Arial"/>
        <family val="0"/>
      </rPr>
      <t>:  Use row covers combined with crop rotation</t>
    </r>
  </si>
  <si>
    <r>
      <t>Squash bug</t>
    </r>
    <r>
      <rPr>
        <sz val="10"/>
        <rFont val="Arial"/>
        <family val="0"/>
      </rPr>
      <t xml:space="preserve">:  Keep headlands mowed and clean to reduce overwintering sites. 
</t>
    </r>
    <r>
      <rPr>
        <u val="single"/>
        <sz val="10"/>
        <rFont val="Arial"/>
        <family val="2"/>
      </rPr>
      <t>Slugs</t>
    </r>
    <r>
      <rPr>
        <sz val="10"/>
        <rFont val="Arial"/>
        <family val="0"/>
      </rPr>
      <t xml:space="preserve">:  Hand pick/crush.
</t>
    </r>
    <r>
      <rPr>
        <u val="single"/>
        <sz val="10"/>
        <rFont val="Arial"/>
        <family val="2"/>
      </rPr>
      <t>Bacterial wilt</t>
    </r>
    <r>
      <rPr>
        <sz val="10"/>
        <rFont val="Arial"/>
        <family val="0"/>
      </rPr>
      <t xml:space="preserve">:  Remove infected plants.                </t>
    </r>
  </si>
  <si>
    <t xml:space="preserve">Utilize Pestwatch for corn and/or University of Maine Cooperative Extension Sweet Corn IPM Newsletter (see reference # 43) which provides weekly pest monitoring data for Maine. </t>
  </si>
  <si>
    <r>
      <t>Only 1 lb active ingredient of atrazine is recommended for sweet corn in New England. This is well below the rate on the label and constitutes best management practices for groundwater protection. This rate could be reduced further, although the grower should be prepared to make a second application of atrazine if any weeds escape. 
Rates for Dual and Lasso should be selected based on soil type. Follow the label to determine the correct rate. Reducing the rate of Dual or Lasso is dangerous since it is very difficult to control grasses in sweet corn once they emerge.</t>
    </r>
    <r>
      <rPr>
        <u val="single"/>
        <sz val="10"/>
        <rFont val="Arial"/>
        <family val="2"/>
      </rPr>
      <t xml:space="preserve">
CEW</t>
    </r>
    <r>
      <rPr>
        <sz val="10"/>
        <rFont val="Arial"/>
        <family val="0"/>
      </rPr>
      <t xml:space="preserve">:  Maintain insecticide coverage of the silks. Directed sprays to the ear zone provide the best coverage. Repeat applications to silk every three to six days </t>
    </r>
    <r>
      <rPr>
        <u val="single"/>
        <sz val="10"/>
        <rFont val="Arial"/>
        <family val="2"/>
      </rPr>
      <t>depending on trap captures</t>
    </r>
    <r>
      <rPr>
        <sz val="10"/>
        <rFont val="Arial"/>
        <family val="0"/>
      </rPr>
      <t xml:space="preserve"> according to the chart in NEVMG or UM Extension. If maximum daily temperature is below 85° F for 2-3 days, spray intervals may be extended by one day. Continue treatments until five to seven days before final harvest or until silk is completely dry and brown.
</t>
    </r>
  </si>
  <si>
    <r>
      <t>Cabbage maggo</t>
    </r>
    <r>
      <rPr>
        <sz val="10"/>
        <rFont val="Arial"/>
        <family val="0"/>
      </rPr>
      <t xml:space="preserve">t:  Manage using spunbonded row covers.
</t>
    </r>
    <r>
      <rPr>
        <u val="single"/>
        <sz val="10"/>
        <rFont val="Arial"/>
        <family val="2"/>
      </rPr>
      <t>Flea beetle</t>
    </r>
    <r>
      <rPr>
        <sz val="10"/>
        <rFont val="Arial"/>
        <family val="0"/>
      </rPr>
      <t>: manage using floating row covers.</t>
    </r>
  </si>
  <si>
    <t>When applying foliar fungicides, avoid multiple applications of same fungicide.  Alternate fungicides with different modes of action.</t>
  </si>
  <si>
    <t>To avoid resistence, do not use multiple nicotinoids on the same crop.  Rotate fungicides with different modes of action.</t>
  </si>
  <si>
    <t>NOTE:  Additional pesticide use requirements from the 595 Practice Standard:</t>
  </si>
  <si>
    <t>Use physical pest controls and deterrents.  (Example:  Use flame weeding or other heat methods for insect, disease, and weed control; noise-makers; reflectors; ribbons; and predator models.)</t>
  </si>
  <si>
    <t>Use exclusion devices for insects or wildlife. (Examples: Use synthetic row covers and/or fencing.)</t>
  </si>
  <si>
    <t>Avoid harvesting in wet conditions to minimize storage diseases.</t>
  </si>
  <si>
    <t>Destroy and/or remove crop residues for field sanitation procedures. Include fall tillage where appropriate to control weeds and break pest cycles. (Example: Distroy crop residue in the fall to help manage some insects and diseases.)</t>
  </si>
  <si>
    <t>Eliminate unmanaged plants that serve as pest reservoirs, such as abandoned crops, volunteers from previous crop, or weed hosts of diseases.</t>
  </si>
  <si>
    <r>
      <t>Aphids</t>
    </r>
    <r>
      <rPr>
        <sz val="10"/>
        <rFont val="Arial"/>
        <family val="0"/>
      </rPr>
      <t xml:space="preserve">:  Treat when aphids exceed 6 per leaf.
</t>
    </r>
    <r>
      <rPr>
        <u val="single"/>
        <sz val="10"/>
        <rFont val="Arial"/>
        <family val="2"/>
      </rPr>
      <t>Tomato hornworm</t>
    </r>
    <r>
      <rPr>
        <sz val="10"/>
        <rFont val="Arial"/>
        <family val="0"/>
      </rPr>
      <t xml:space="preserve">:  Spot-treat areas of the field with severe defoliation.  Use insect growth regulators, microbial prodcuts (Bt, spinosad), or other selective insecticides to preserve natural enemies and avoid secondary pest outbreaks.
</t>
    </r>
    <r>
      <rPr>
        <u val="single"/>
        <sz val="10"/>
        <rFont val="Arial"/>
        <family val="2"/>
      </rPr>
      <t>Cutworms</t>
    </r>
    <r>
      <rPr>
        <sz val="10"/>
        <rFont val="Arial"/>
        <family val="0"/>
      </rPr>
      <t xml:space="preserve">:  Treat if 1% of plants are infested with variegated cutworms. Make application after dark, thoroughly covering upper &amp; lower foliage..
</t>
    </r>
    <r>
      <rPr>
        <u val="single"/>
        <sz val="10"/>
        <rFont val="Arial"/>
        <family val="2"/>
      </rPr>
      <t>Flea beetles</t>
    </r>
    <r>
      <rPr>
        <sz val="10"/>
        <rFont val="Arial"/>
        <family val="0"/>
      </rPr>
      <t xml:space="preserve">:  Spot treat young plants along field edges if 50 beetles found in sweep net.
</t>
    </r>
    <r>
      <rPr>
        <u val="single"/>
        <sz val="10"/>
        <rFont val="Arial"/>
        <family val="2"/>
      </rPr>
      <t>Leaf spots: early blight &amp; Septoria</t>
    </r>
    <r>
      <rPr>
        <sz val="10"/>
        <rFont val="Arial"/>
        <family val="0"/>
      </rPr>
      <t xml:space="preserve">:  If planting in an area with a history of either disease, begin fungicide applicationa before disease is evident, usually when first fruit are half grown or approximately the first week in July.
</t>
    </r>
  </si>
  <si>
    <r>
      <t>Weeds</t>
    </r>
    <r>
      <rPr>
        <sz val="10"/>
        <rFont val="Arial"/>
        <family val="0"/>
      </rPr>
      <t>:  Use a directed/shielded spray when using non-selective herbicides such as Scythe.  For hand-held equipment spray to completely wet all weed foliage, but not to the point of runoff.</t>
    </r>
  </si>
  <si>
    <t>Use water-sensitive cards to measure spray pattern and drift.</t>
  </si>
  <si>
    <t>See NEVMG, and Weed Assessment sheet.  **Record findings.  Recordkeeping is required.**  See NEVMG Pest Identification Supplement, Invasive Plant Atlas, and other pest identification guides (See Resource List).  See MA NRCS 595 Recordkeeping Forms.  See UMCE IPM Programs for pest monitoring services and information</t>
  </si>
  <si>
    <t>Example: install weather station with rain guage, hygrometer, maximum and minimum temperature recording equipment, leaf wetness sesnors, utilize commercial satellite weather prediction and recording service such as Skybit'</t>
  </si>
  <si>
    <t>Example:  Pestwatch for corn, Blite Case or WMCE Potato Pest Alerts for potatoes, Umaine Coop. Ext. weather forecast at pmo.umext.maine.edu/apple/forecase.html or similar</t>
  </si>
  <si>
    <t>Supresses build-up of pest populations.  See NEVMG for recommendations.  Good for weed and disease suppression.</t>
  </si>
  <si>
    <t>See NEVMG for recommendations</t>
  </si>
  <si>
    <t>e.g., Cultivate, mow, hoe, and hand remove insects or insect-infested plants, remove diseased plants.</t>
  </si>
  <si>
    <t>Crops for this Plan:</t>
  </si>
  <si>
    <t>IPM Level:</t>
  </si>
  <si>
    <t>IPM Level Explanation:</t>
  </si>
  <si>
    <t>Notes</t>
  </si>
  <si>
    <r>
      <t>Flea beetles/anthracnose</t>
    </r>
    <r>
      <rPr>
        <sz val="10"/>
        <rFont val="Arial"/>
        <family val="0"/>
      </rPr>
      <t xml:space="preserve">:  Remove or avoid weed hosts.
</t>
    </r>
    <r>
      <rPr>
        <u val="single"/>
        <sz val="10"/>
        <rFont val="Arial"/>
        <family val="2"/>
      </rPr>
      <t>Slugs</t>
    </r>
    <r>
      <rPr>
        <sz val="10"/>
        <rFont val="Arial"/>
        <family val="0"/>
      </rPr>
      <t xml:space="preserve">:  Control weeds.
</t>
    </r>
    <r>
      <rPr>
        <u val="single"/>
        <sz val="10"/>
        <rFont val="Arial"/>
        <family val="2"/>
      </rPr>
      <t>Late blight</t>
    </r>
    <r>
      <rPr>
        <sz val="10"/>
        <rFont val="Arial"/>
        <family val="0"/>
      </rPr>
      <t xml:space="preserve">:  Eliminate volunteer plants of both tomato and potato.
</t>
    </r>
    <r>
      <rPr>
        <u val="single"/>
        <sz val="10"/>
        <rFont val="Arial"/>
        <family val="2"/>
      </rPr>
      <t>CMV</t>
    </r>
    <r>
      <rPr>
        <sz val="10"/>
        <rFont val="Arial"/>
        <family val="0"/>
      </rPr>
      <t xml:space="preserve">:  Reduce weeds, especially chickweed, pokeweed, &amp; milkweed.
</t>
    </r>
  </si>
  <si>
    <t>See NEVMG for guidance.  Example:  plow-under corn refuse in fall to control European corn borer.</t>
  </si>
  <si>
    <t>AVOIDANCE</t>
  </si>
  <si>
    <t>See NEVMG</t>
  </si>
  <si>
    <t>Example: Virus and powdery mildew resistant vine crops.</t>
  </si>
  <si>
    <t>Example: Plant cucurbits after early season striped cucumber beetle activity, delay planting of brassica crops to avoid cabbage maggot.</t>
  </si>
  <si>
    <t>Use and manage trap crops to protect main crop from insect pests and insect-vectored diseases.</t>
  </si>
  <si>
    <t>See CT factsheet on Perimeter Trap Cropping for Guidance.</t>
  </si>
  <si>
    <t>MONITORING</t>
  </si>
  <si>
    <t>Rotate fields to non-susceptible/non-host crops.</t>
  </si>
  <si>
    <t>Rotate crops with nonsusceptible crops.</t>
  </si>
  <si>
    <r>
      <t>Slugs</t>
    </r>
    <r>
      <rPr>
        <sz val="10"/>
        <rFont val="Arial"/>
        <family val="0"/>
      </rPr>
      <t xml:space="preserve">:  Grow plants away from moist, shaded habitats.  </t>
    </r>
  </si>
  <si>
    <r>
      <t>Cabbage maggot</t>
    </r>
    <r>
      <rPr>
        <sz val="10"/>
        <rFont val="Arial"/>
        <family val="0"/>
      </rPr>
      <t>:  Scout early spring when adult flies are active and late August-early September for fall crops.  Look at the base of the plant for small (1/32"), white, bullet-shaped eggs.</t>
    </r>
  </si>
  <si>
    <t>Alternate applications of chemicals with different modes of action to avoid development of pest resistance, leaving small areas untreated, etc.</t>
  </si>
  <si>
    <t>e.g., wiper applicators, digitally controlled adjustable tool bars, direct injection sprayer, double-drop sprayer, laser guided precision sprayers, direct injection, low-drft nozzles, shielded applicators or air induction booms, built-in tank washers, etc.</t>
  </si>
  <si>
    <t>Such as surface waters, schools, residences, neighboring crops, etc.</t>
  </si>
  <si>
    <t>Column1</t>
  </si>
  <si>
    <t>Root</t>
  </si>
  <si>
    <t>Crop 1</t>
  </si>
  <si>
    <t>Vegetables</t>
  </si>
  <si>
    <t>Crop 2</t>
  </si>
  <si>
    <t>Crop 3</t>
  </si>
  <si>
    <t>Farm Name:</t>
  </si>
  <si>
    <t>Management Objectives:</t>
  </si>
  <si>
    <t>Address:</t>
  </si>
  <si>
    <t>Use lowest labeled rate that is effective based on label, scouting results, and Extension-recommended action thresholds for target pest.</t>
  </si>
  <si>
    <t>Limit applications to partial fields or banding to reduce quantity or impact of pesticide. (Example: Spot treat where pests are found or use banding, seed, edge or field perimeter/border treatments.)</t>
  </si>
  <si>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For mild-flavored onions, maintain soil sulfur levels between 35-55 lb/A.       </t>
  </si>
  <si>
    <t>Sweet Potato 23</t>
  </si>
  <si>
    <r>
      <t xml:space="preserve">Plant early corn on light, well-drained soil in a warm, sheltered location.  Heavier soils are best for the main crop.    
</t>
    </r>
    <r>
      <rPr>
        <u val="single"/>
        <sz val="10"/>
        <rFont val="Arial"/>
        <family val="2"/>
      </rPr>
      <t>Green peach aphid (vectors MDMV)</t>
    </r>
    <r>
      <rPr>
        <sz val="10"/>
        <rFont val="Arial"/>
        <family val="0"/>
      </rPr>
      <t xml:space="preserve">:  Plant away from peach trees (overwintering host). </t>
    </r>
  </si>
  <si>
    <r>
      <t>Aphids</t>
    </r>
    <r>
      <rPr>
        <sz val="10"/>
        <rFont val="Arial"/>
        <family val="0"/>
      </rPr>
      <t xml:space="preserve">:  Treat when 1-2 aphids per leaf are observed.  Use a selective insecticide during the first 2 weeks of July to prevent need for sprays later. 
</t>
    </r>
    <r>
      <rPr>
        <u val="single"/>
        <sz val="10"/>
        <rFont val="Arial"/>
        <family val="2"/>
      </rPr>
      <t>CPB</t>
    </r>
    <r>
      <rPr>
        <sz val="10"/>
        <rFont val="Arial"/>
        <family val="0"/>
      </rPr>
      <t xml:space="preserve">:  Treat when there are 2 small or 1 large larvae per plant (if plant is &lt;6" or 4 small/ 2 large larvae per plant (if plant &gt;6").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Flea beetles</t>
    </r>
    <r>
      <rPr>
        <sz val="10"/>
        <rFont val="Arial"/>
        <family val="0"/>
      </rPr>
      <t xml:space="preserve">:  Treat newly set transplants if they have 2 flea beetles per plant, seedlings 3-6" tall if they have more than 4 beetles per plant, and plants over 6" tall if they have 8 beetles per plant. 
</t>
    </r>
    <r>
      <rPr>
        <u val="single"/>
        <sz val="10"/>
        <rFont val="Arial"/>
        <family val="2"/>
      </rPr>
      <t>Leafhoppers</t>
    </r>
    <r>
      <rPr>
        <sz val="10"/>
        <rFont val="Arial"/>
        <family val="0"/>
      </rPr>
      <t xml:space="preserve">:  Treat if there is an average of more than 1-1.5 leafhoppers per leaf.
</t>
    </r>
    <r>
      <rPr>
        <u val="single"/>
        <sz val="10"/>
        <rFont val="Arial"/>
        <family val="2"/>
      </rPr>
      <t>TSSM</t>
    </r>
    <r>
      <rPr>
        <sz val="10"/>
        <rFont val="Arial"/>
        <family val="0"/>
      </rPr>
      <t>:   Avoid early-season, broad-spectrum insecticide applications for other pests. Use selective products whenever possible.</t>
    </r>
  </si>
  <si>
    <r>
      <t xml:space="preserve">Use a nicotinoid group (group 4) on only 1 generation every other year.  Do not use multiple nicotinoids on the same crop.
</t>
    </r>
    <r>
      <rPr>
        <u val="single"/>
        <sz val="10"/>
        <rFont val="Arial"/>
        <family val="2"/>
      </rPr>
      <t>TSSM</t>
    </r>
    <r>
      <rPr>
        <sz val="10"/>
        <rFont val="Arial"/>
        <family val="2"/>
      </rPr>
      <t xml:space="preserve">: Avoid early-season broad-spectrum insecticide applications for other pests.  Alternate between products after 2 applications to help prevent or delay resistence.
</t>
    </r>
    <r>
      <rPr>
        <u val="single"/>
        <sz val="10"/>
        <rFont val="Arial"/>
        <family val="2"/>
      </rPr>
      <t>Grey mold</t>
    </r>
    <r>
      <rPr>
        <sz val="10"/>
        <rFont val="Arial"/>
        <family val="2"/>
      </rPr>
      <t>:  Use a diversity of fungicides with different modes of action.</t>
    </r>
  </si>
  <si>
    <t>To avoid resistence, do not use multiple nicotinoids on the same crop. Avoid using insecticides from the same resistance group more than once per year.</t>
  </si>
  <si>
    <r>
      <t>Grey mold (</t>
    </r>
    <r>
      <rPr>
        <i/>
        <sz val="10"/>
        <rFont val="Arial"/>
        <family val="2"/>
      </rPr>
      <t>Botrytis</t>
    </r>
    <r>
      <rPr>
        <sz val="10"/>
        <rFont val="Arial"/>
        <family val="0"/>
      </rPr>
      <t xml:space="preserve">), leaf spots: early blight (alternaria &amp; </t>
    </r>
    <r>
      <rPr>
        <u val="single"/>
        <sz val="10"/>
        <rFont val="Arial"/>
        <family val="2"/>
      </rPr>
      <t>Septora</t>
    </r>
    <r>
      <rPr>
        <sz val="10"/>
        <rFont val="Arial"/>
        <family val="0"/>
      </rPr>
      <t xml:space="preserve"> leafspot, anthracnose (</t>
    </r>
    <r>
      <rPr>
        <i/>
        <sz val="10"/>
        <rFont val="Arial"/>
        <family val="2"/>
      </rPr>
      <t>Colletotrichium</t>
    </r>
    <r>
      <rPr>
        <sz val="10"/>
        <rFont val="Arial"/>
        <family val="0"/>
      </rPr>
      <t xml:space="preserve"> species), late blight (</t>
    </r>
    <r>
      <rPr>
        <i/>
        <sz val="10"/>
        <rFont val="Arial"/>
        <family val="2"/>
      </rPr>
      <t>Phytophthora infestans</t>
    </r>
    <r>
      <rPr>
        <sz val="10"/>
        <rFont val="Arial"/>
        <family val="0"/>
      </rPr>
      <t xml:space="preserve">), powdery mildew, white mold, </t>
    </r>
    <r>
      <rPr>
        <i/>
        <sz val="10"/>
        <rFont val="Arial"/>
        <family val="2"/>
      </rPr>
      <t>Sclerotinia</t>
    </r>
    <r>
      <rPr>
        <sz val="10"/>
        <rFont val="Arial"/>
        <family val="0"/>
      </rPr>
      <t xml:space="preserve"> blight (</t>
    </r>
    <r>
      <rPr>
        <i/>
        <sz val="10"/>
        <rFont val="Arial"/>
        <family val="2"/>
      </rPr>
      <t>Sclerotinia</t>
    </r>
    <r>
      <rPr>
        <sz val="10"/>
        <rFont val="Arial"/>
        <family val="0"/>
      </rPr>
      <t xml:space="preserve"> species), </t>
    </r>
    <r>
      <rPr>
        <i/>
        <sz val="10"/>
        <rFont val="Arial"/>
        <family val="2"/>
      </rPr>
      <t>Phytophthora</t>
    </r>
    <r>
      <rPr>
        <sz val="10"/>
        <rFont val="Arial"/>
        <family val="0"/>
      </rPr>
      <t xml:space="preserve"> blight and fruit rot (</t>
    </r>
    <r>
      <rPr>
        <i/>
        <sz val="10"/>
        <rFont val="Arial"/>
        <family val="2"/>
      </rPr>
      <t>P. capsici</t>
    </r>
    <r>
      <rPr>
        <sz val="10"/>
        <rFont val="Arial"/>
        <family val="0"/>
      </rPr>
      <t xml:space="preserve"> &amp; </t>
    </r>
    <r>
      <rPr>
        <i/>
        <sz val="10"/>
        <rFont val="Arial"/>
        <family val="2"/>
      </rPr>
      <t>Pythium</t>
    </r>
    <r>
      <rPr>
        <sz val="10"/>
        <rFont val="Arial"/>
        <family val="0"/>
      </rPr>
      <t xml:space="preserve"> species), seed decay, damping-off, bacterial canker, bacterial speck, bacterial spot, cucumber mosaic virus (CMV), tobacco &amp; tomato mosiac virus (TMV, TOMMV), tomato spotted wilt virus (TSWV), </t>
    </r>
    <r>
      <rPr>
        <i/>
        <sz val="10"/>
        <rFont val="Arial"/>
        <family val="2"/>
      </rPr>
      <t>Fusarium</t>
    </r>
    <r>
      <rPr>
        <sz val="10"/>
        <rFont val="Arial"/>
        <family val="0"/>
      </rPr>
      <t xml:space="preserve"> &amp; </t>
    </r>
    <r>
      <rPr>
        <i/>
        <sz val="10"/>
        <rFont val="Arial"/>
        <family val="2"/>
      </rPr>
      <t>Verticillium</t>
    </r>
    <r>
      <rPr>
        <sz val="10"/>
        <rFont val="Arial"/>
        <family val="0"/>
      </rPr>
      <t xml:space="preserve"> wilt</t>
    </r>
  </si>
  <si>
    <r>
      <t>TSSM</t>
    </r>
    <r>
      <rPr>
        <sz val="10"/>
        <rFont val="Arial"/>
        <family val="0"/>
      </rPr>
      <t xml:space="preserve">:  Use overhead irrigation to reduce populations.
</t>
    </r>
    <r>
      <rPr>
        <u val="single"/>
        <sz val="10"/>
        <rFont val="Arial"/>
        <family val="2"/>
      </rPr>
      <t>Diseases</t>
    </r>
    <r>
      <rPr>
        <sz val="10"/>
        <rFont val="Arial"/>
        <family val="0"/>
      </rPr>
      <t xml:space="preserve">:  Avoid overhead irrigation.
</t>
    </r>
    <r>
      <rPr>
        <u val="single"/>
        <sz val="10"/>
        <rFont val="Arial"/>
        <family val="2"/>
      </rPr>
      <t>White mold/</t>
    </r>
    <r>
      <rPr>
        <i/>
        <u val="single"/>
        <sz val="10"/>
        <rFont val="Arial"/>
        <family val="2"/>
      </rPr>
      <t>Sclerotinia/Phytophthora blight &amp; fruit rot</t>
    </r>
    <r>
      <rPr>
        <i/>
        <sz val="10"/>
        <rFont val="Arial"/>
        <family val="2"/>
      </rPr>
      <t xml:space="preserve">:  </t>
    </r>
    <r>
      <rPr>
        <sz val="10"/>
        <rFont val="Arial"/>
        <family val="0"/>
      </rPr>
      <t xml:space="preserve">Irrigate in the morning or use buried drip irrigation.
</t>
    </r>
  </si>
  <si>
    <r>
      <t xml:space="preserve">Late blight/leaf spots - early blight and </t>
    </r>
    <r>
      <rPr>
        <i/>
        <u val="single"/>
        <sz val="10"/>
        <rFont val="Arial"/>
        <family val="2"/>
      </rPr>
      <t>Septoria</t>
    </r>
    <r>
      <rPr>
        <sz val="10"/>
        <rFont val="Arial"/>
        <family val="0"/>
      </rPr>
      <t>:  Promptly plow under old tomato fields after harvest. Eliminate cull piles.</t>
    </r>
  </si>
  <si>
    <t>http://www.sare.org/publications/factsheet/0605.htm</t>
  </si>
  <si>
    <t>12.  Flint, M.L. and P. Gouveia.  2001.  IPM in Practice: Principles and Methods of Integrated Pest Management.  University of California.  Publication 3418.</t>
  </si>
  <si>
    <t xml:space="preserve">13.  Gugino, B.K., O.J. Idowu, R.R. Schindelbeck, H.M. van Es, D.W. Wolfe, J.E. Thies, and G.S. Abawi. Cornell soil health assessment training manual.  ed.1.2.  2007.  </t>
  </si>
  <si>
    <t>http://soilhealth.cals.cornell.edu/Soil Health Manual Edition 1.2.pdf</t>
  </si>
  <si>
    <t xml:space="preserve">Maintain adequate soil water during seeding, transplanting, and period of rapid vegetative growth.              </t>
  </si>
  <si>
    <t>Avoid overhead irrigation.  Irrigate in the morning or with sub-surface irrigation to provide dry soil.</t>
  </si>
  <si>
    <r>
      <t>Mexican bean beetle</t>
    </r>
    <r>
      <rPr>
        <sz val="10"/>
        <rFont val="Arial"/>
        <family val="0"/>
      </rPr>
      <t xml:space="preserve">:  Annually release the Eulophid wasp, </t>
    </r>
    <r>
      <rPr>
        <i/>
        <sz val="10"/>
        <rFont val="Arial"/>
        <family val="0"/>
      </rPr>
      <t>Pediobius faveolatus</t>
    </r>
    <r>
      <rPr>
        <sz val="10"/>
        <rFont val="Arial"/>
        <family val="0"/>
      </rPr>
      <t xml:space="preserve">, timed to coincide with egg hatch of Mexican Bean Beetle to help control beetle larvae. 
</t>
    </r>
    <r>
      <rPr>
        <u val="single"/>
        <sz val="10"/>
        <rFont val="Arial"/>
        <family val="2"/>
      </rPr>
      <t>Two-spotted spider mite</t>
    </r>
    <r>
      <rPr>
        <sz val="10"/>
        <rFont val="Arial"/>
        <family val="0"/>
      </rPr>
      <t>:  May use preventive releases of the predatory mite Phytoseiulus persimilis to suppress populations.</t>
    </r>
  </si>
  <si>
    <r>
      <t>Aphids</t>
    </r>
    <r>
      <rPr>
        <sz val="10"/>
        <rFont val="Arial"/>
        <family val="0"/>
      </rPr>
      <t xml:space="preserve">:  Treat only if aphids are well distributed throughout the field (50% or more of terminals with 5 or more aphids), natural enemies are lacking, and population is increasing. 
</t>
    </r>
    <r>
      <rPr>
        <u val="single"/>
        <sz val="10"/>
        <rFont val="Arial"/>
        <family val="2"/>
      </rPr>
      <t>Two-spotted spider mite</t>
    </r>
    <r>
      <rPr>
        <sz val="10"/>
        <rFont val="Arial"/>
        <family val="0"/>
      </rPr>
      <t xml:space="preserve">:   Avoid early-season, broad-spectrum insecticide applications for other pests. Use selective products whenever possible. None of the registered products for mites on beans provide complete control of the pest.
</t>
    </r>
    <r>
      <rPr>
        <u val="single"/>
        <sz val="10"/>
        <rFont val="Arial"/>
        <family val="2"/>
      </rPr>
      <t>European corn borer</t>
    </r>
    <r>
      <rPr>
        <sz val="10"/>
        <rFont val="Arial"/>
        <family val="2"/>
      </rPr>
      <t xml:space="preserve">:  </t>
    </r>
    <r>
      <rPr>
        <sz val="10"/>
        <rFont val="Arial"/>
        <family val="0"/>
      </rPr>
      <t xml:space="preserve"> Make applications at the pre-bud or early bloom stage for snap bean if small larvae are found boring into stems. 
</t>
    </r>
    <r>
      <rPr>
        <u val="single"/>
        <sz val="10"/>
        <rFont val="Arial"/>
        <family val="2"/>
      </rPr>
      <t>CL</t>
    </r>
    <r>
      <rPr>
        <sz val="10"/>
        <rFont val="Arial"/>
        <family val="0"/>
      </rPr>
      <t xml:space="preserve">:  Treat young plants only if weather conditions delay plant development and at least 35% of them are infested.  Treat plants between the start of heading and harvest if 20% or more of the plants are infested. 
</t>
    </r>
    <r>
      <rPr>
        <u val="single"/>
        <sz val="10"/>
        <rFont val="Arial"/>
        <family val="2"/>
      </rPr>
      <t>Potato leafhopper</t>
    </r>
    <r>
      <rPr>
        <sz val="10"/>
        <rFont val="Arial"/>
        <family val="0"/>
      </rPr>
      <t xml:space="preserve">s:  Treat newly emerged beans if they have 2 adults per foot of row.  Apply insecticide when leafhoppers exceed one nymph/leaflet or 5 adults per foot of row during prebloom and repeat application in 7 to 10 days, if necessary.  Be sure to treat lower leaf surfaces. 
</t>
    </r>
    <r>
      <rPr>
        <u val="single"/>
        <sz val="10"/>
        <rFont val="Arial"/>
        <family val="2"/>
      </rPr>
      <t>Mexican bean beetle</t>
    </r>
    <r>
      <rPr>
        <sz val="10"/>
        <rFont val="Arial"/>
        <family val="0"/>
      </rPr>
      <t xml:space="preserve">:  Treat when defoliation exceeds 20% in prebloom or 10% during podding and repeat in 7-10 days, if necessary.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Disease</t>
    </r>
    <r>
      <rPr>
        <sz val="10"/>
        <rFont val="Arial"/>
        <family val="0"/>
      </rPr>
      <t xml:space="preserve">:  Apply seed treatments to protect germinating seedlings against soil-borne inoculum especially for downy mildew. </t>
    </r>
  </si>
  <si>
    <r>
      <t xml:space="preserve">Alternate fungicides.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</si>
  <si>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r>
      <t>Weeds</t>
    </r>
    <r>
      <rPr>
        <sz val="10"/>
        <rFont val="Arial"/>
        <family val="0"/>
      </rPr>
      <t xml:space="preserve">: Use stale seedbed technique if utilizing Roundup 4S.                                    </t>
    </r>
  </si>
  <si>
    <r>
      <t>Alternaria</t>
    </r>
    <r>
      <rPr>
        <u val="single"/>
        <sz val="10"/>
        <rFont val="Arial"/>
        <family val="2"/>
      </rPr>
      <t xml:space="preserve"> leaf spot</t>
    </r>
    <r>
      <rPr>
        <sz val="10"/>
        <rFont val="Arial"/>
        <family val="0"/>
      </rPr>
      <t>:  Buy certified disease-free seed or hot-water treat seed.</t>
    </r>
  </si>
  <si>
    <t>Use shallow cultivation to avoid damage to garlic roots.</t>
  </si>
  <si>
    <t>Shallowly cultivate.</t>
  </si>
  <si>
    <r>
      <t>Alternaria</t>
    </r>
    <r>
      <rPr>
        <u val="single"/>
        <sz val="10"/>
        <rFont val="Arial"/>
        <family val="2"/>
      </rPr>
      <t xml:space="preserve"> leaf spot</t>
    </r>
    <r>
      <rPr>
        <sz val="10"/>
        <rFont val="Arial"/>
        <family val="0"/>
      </rPr>
      <t>:  Plow under crop debris in the fall.</t>
    </r>
  </si>
  <si>
    <r>
      <t xml:space="preserve">Plant only certified disease-free seed and transplants.
</t>
    </r>
    <r>
      <rPr>
        <u val="single"/>
        <sz val="10"/>
        <rFont val="Arial"/>
        <family val="2"/>
      </rPr>
      <t>Seed decay</t>
    </r>
    <r>
      <rPr>
        <sz val="10"/>
        <rFont val="Arial"/>
        <family val="0"/>
      </rPr>
      <t>:  Buy treated seed.</t>
    </r>
  </si>
  <si>
    <t>Adjust planting dates and select cultivars with maturity dates that allow avoidance of early or late-season pests. (Example: Plant cucurbits after early season striped cucumber beetle activity, delay planting of brassica crops to avoid cabbage maggots.)</t>
  </si>
  <si>
    <r>
      <t xml:space="preserve">Monitor for pests as recommended for each crop. If no monitoring guidelines available, monitor weekly to determine presence, density, and locations of pests and to determine crop growth stage. **Record findings. Record keeping is required**.  (Example:  Scout crops and use other appropriate monitoring aids such as pheromone traps, disease diagnostic tests, etc.  Map weeds in the fall to help plan where specific measures may be needed to target problem weeds the following spring.  Utilize University of Maine Cooperative Extension pest monitoring data from newsletters and websites.) </t>
    </r>
  </si>
  <si>
    <t>Use on-farm weather monitoring devices to measure precipitation, humidity, temperature, and leaf wetness and/or use commercial weather prediction service for prevention and control of plant diseases. (Example: Install weather station with rain gauge, hygrometer, maximum and minimum temperature recording equipment, leaf wetness sensors.)</t>
  </si>
  <si>
    <t xml:space="preserve">Use pest-forecasting tools (e.g., computer modeling software) as additional guides for on-farm pest monitoring activities in conjunction with weather data to predict risk of pest infestation. </t>
  </si>
  <si>
    <t>Use cover crops, especially pest-suppressing crops (allelopathic), in the rotation cycle to reduce weeds and disease incidence and to improve soil quality.</t>
  </si>
  <si>
    <r>
      <t>Select the plant family from the drop down list that appears when you click on the green cell to the right of "</t>
    </r>
    <r>
      <rPr>
        <b/>
        <sz val="10"/>
        <rFont val="Arial"/>
        <family val="2"/>
      </rPr>
      <t>Plant Family</t>
    </r>
    <r>
      <rPr>
        <sz val="10"/>
        <rFont val="Arial"/>
        <family val="0"/>
      </rPr>
      <t>" and then select a crop from the drop down list that appears when clicking on the green block next to "</t>
    </r>
    <r>
      <rPr>
        <b/>
        <sz val="10"/>
        <rFont val="Arial"/>
        <family val="2"/>
      </rPr>
      <t>Crop</t>
    </r>
    <r>
      <rPr>
        <sz val="10"/>
        <rFont val="Arial"/>
        <family val="0"/>
      </rPr>
      <t>".  This will give you specific guidance if any is available regarding practices for this crop.  Check boxes below along the left hand side of the page in the columns that correspond to practices currently being implemented on the farm (</t>
    </r>
    <r>
      <rPr>
        <b/>
        <sz val="10"/>
        <rFont val="Arial"/>
        <family val="2"/>
      </rPr>
      <t>benchmark</t>
    </r>
    <r>
      <rPr>
        <sz val="10"/>
        <rFont val="Arial"/>
        <family val="0"/>
      </rPr>
      <t>) or that the producer is willing to begin implementing (</t>
    </r>
    <r>
      <rPr>
        <b/>
        <sz val="10"/>
        <rFont val="Arial"/>
        <family val="2"/>
      </rPr>
      <t>planned</t>
    </r>
    <r>
      <rPr>
        <sz val="10"/>
        <rFont val="Arial"/>
        <family val="0"/>
      </rPr>
      <t xml:space="preserve">).  Choose one or the other -not both - for each practice. Practices are divided into major areas of </t>
    </r>
    <r>
      <rPr>
        <b/>
        <sz val="10"/>
        <rFont val="Arial"/>
        <family val="2"/>
      </rPr>
      <t>Prevention, Avoidance, Monitoring, and Suppression</t>
    </r>
    <r>
      <rPr>
        <sz val="10"/>
        <rFont val="Arial"/>
        <family val="0"/>
      </rPr>
      <t xml:space="preserve">.  After all practices have been selected, go to the </t>
    </r>
    <r>
      <rPr>
        <b/>
        <sz val="10"/>
        <rFont val="Arial"/>
        <family val="2"/>
      </rPr>
      <t>IPM Plan</t>
    </r>
    <r>
      <rPr>
        <sz val="10"/>
        <rFont val="Arial"/>
        <family val="0"/>
      </rPr>
      <t xml:space="preserve"> tab and click on "</t>
    </r>
    <r>
      <rPr>
        <b/>
        <sz val="10"/>
        <rFont val="Arial"/>
        <family val="2"/>
      </rPr>
      <t>Import Data</t>
    </r>
    <r>
      <rPr>
        <sz val="10"/>
        <rFont val="Arial"/>
        <family val="0"/>
      </rPr>
      <t xml:space="preserve">" on the upper right hand corner to have the information below automatically pasted to the plan sheet for printing.  </t>
    </r>
    <r>
      <rPr>
        <b/>
        <sz val="10"/>
        <rFont val="Arial"/>
        <family val="2"/>
      </rPr>
      <t>Plant Families</t>
    </r>
    <r>
      <rPr>
        <sz val="10"/>
        <rFont val="Arial"/>
        <family val="0"/>
      </rPr>
      <t xml:space="preserve"> are also listed in the tabs following the IPM Plan for further information.  </t>
    </r>
    <r>
      <rPr>
        <b/>
        <sz val="10"/>
        <rFont val="Arial"/>
        <family val="2"/>
      </rPr>
      <t>References</t>
    </r>
    <r>
      <rPr>
        <sz val="10"/>
        <rFont val="Arial"/>
        <family val="0"/>
      </rPr>
      <t xml:space="preserve"> are located on the last tab after the plant families.</t>
    </r>
  </si>
  <si>
    <r>
      <t>Aphids</t>
    </r>
    <r>
      <rPr>
        <sz val="10"/>
        <rFont val="Arial"/>
        <family val="0"/>
      </rPr>
      <t xml:space="preserve">:  Begin monitoring the first of July.
</t>
    </r>
    <r>
      <rPr>
        <u val="single"/>
        <sz val="10"/>
        <rFont val="Arial"/>
        <family val="2"/>
      </rPr>
      <t>CPB</t>
    </r>
    <r>
      <rPr>
        <sz val="10"/>
        <rFont val="Arial"/>
        <family val="0"/>
      </rPr>
      <t xml:space="preserve">:  Begin monitoring in June.  Watch for emergence of summer adults in July and August.  Scout to determine number of adults, egg masses, small and large larvae, and to assess feeding damage.
</t>
    </r>
    <r>
      <rPr>
        <u val="single"/>
        <sz val="10"/>
        <rFont val="Arial"/>
        <family val="2"/>
      </rPr>
      <t>Cutworms</t>
    </r>
    <r>
      <rPr>
        <sz val="10"/>
        <rFont val="Arial"/>
        <family val="0"/>
      </rPr>
      <t xml:space="preserve">:  Scout fields weekly through June after transplanting, checking at least 100 plants for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Monitor adults with blacklight trap or yellow and white Unitrap from July to September.</t>
    </r>
  </si>
  <si>
    <r>
      <t>ECB</t>
    </r>
    <r>
      <rPr>
        <sz val="10"/>
        <rFont val="Arial"/>
        <family val="0"/>
      </rPr>
      <t>:  Check state sweet corn IPM reports for flight activity.</t>
    </r>
  </si>
  <si>
    <r>
      <t>Weeds</t>
    </r>
    <r>
      <rPr>
        <sz val="10"/>
        <rFont val="Arial"/>
        <family val="0"/>
      </rPr>
      <t xml:space="preserve">:  Use Roundup, Gramoxone, or Scythe (stale seedbed technique) prior to transplanting.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Pepper maggot</t>
    </r>
    <r>
      <rPr>
        <sz val="10"/>
        <rFont val="Arial"/>
        <family val="0"/>
      </rPr>
      <t>:  Spot spray perimeter trap crop of cherry peppers.</t>
    </r>
  </si>
  <si>
    <t>Use disease resistent varieties.</t>
  </si>
  <si>
    <r>
      <t>Hairy galinsoga</t>
    </r>
    <r>
      <rPr>
        <sz val="10"/>
        <rFont val="Arial"/>
        <family val="0"/>
      </rPr>
      <t xml:space="preserve">:  Rotate to crops where effective triazine herbicides are registered for use, such as sweet corn. 
</t>
    </r>
    <r>
      <rPr>
        <u val="single"/>
        <sz val="10"/>
        <rFont val="Arial"/>
        <family val="2"/>
      </rPr>
      <t>Bacterial spot/TMV, TOMMV</t>
    </r>
    <r>
      <rPr>
        <sz val="10"/>
        <rFont val="Arial"/>
        <family val="0"/>
      </rPr>
      <t xml:space="preserve">:  Rotate to fields where </t>
    </r>
    <r>
      <rPr>
        <i/>
        <sz val="10"/>
        <rFont val="Arial"/>
        <family val="2"/>
      </rPr>
      <t>Solanaceous</t>
    </r>
    <r>
      <rPr>
        <sz val="10"/>
        <rFont val="Arial"/>
        <family val="0"/>
      </rPr>
      <t xml:space="preserve"> crops and weeds in the nightshade family have not existed for at least 2 years.  
</t>
    </r>
    <r>
      <rPr>
        <i/>
        <u val="single"/>
        <sz val="10"/>
        <rFont val="Arial"/>
        <family val="2"/>
      </rPr>
      <t>Phytophthora</t>
    </r>
    <r>
      <rPr>
        <u val="single"/>
        <sz val="10"/>
        <rFont val="Arial"/>
        <family val="2"/>
      </rPr>
      <t xml:space="preserve"> crown rot  and blight</t>
    </r>
    <r>
      <rPr>
        <sz val="10"/>
        <rFont val="Arial"/>
        <family val="0"/>
      </rPr>
      <t>:  Practice a 3-year or longer rotation with plants other than pepper, tomato, eggplant, or cucurbits.</t>
    </r>
  </si>
  <si>
    <r>
      <t xml:space="preserve">Produce own transplants or contract with a reputable local supplier to minimize risk of importing severe disease and insect problems.
Use seed treated with fungicide.
</t>
    </r>
    <r>
      <rPr>
        <u val="single"/>
        <sz val="10"/>
        <rFont val="Arial"/>
        <family val="2"/>
      </rPr>
      <t>Bacterial spot</t>
    </r>
    <r>
      <rPr>
        <sz val="10"/>
        <rFont val="Arial"/>
        <family val="0"/>
      </rPr>
      <t xml:space="preserve">:  Hot water treat pepper seeds.
</t>
    </r>
  </si>
  <si>
    <t>Keep fields weed-free between 2 and 10 weeks after transplanting in bare-ground culture and between 4 and 10 weeks in plasticulture.
Eliminate small patches of Solanaceous weeds, such as jimsonweed and horsenettle, prior to transplanting.  Reduce the following weeds as much as is practical:  chickweed, pokeweed, and milkweed.</t>
  </si>
  <si>
    <r>
      <t xml:space="preserve">Use disease-free media.
Avoid contamination from greenhouse floor by lining it with plastic. 
Grow plants on benches.
Disinfect used flats, cell-packs, bench tops, machinery etc.   Keep tools and hose nozzles clean. 
Work infected fields last and hose down equipment before returning to non-infested fields.
Do not allow workers to use tobacco products while working with plants.
</t>
    </r>
    <r>
      <rPr>
        <u val="single"/>
        <sz val="10"/>
        <rFont val="Arial"/>
        <family val="2"/>
      </rPr>
      <t>TSWV</t>
    </r>
    <r>
      <rPr>
        <sz val="10"/>
        <rFont val="Arial"/>
        <family val="0"/>
      </rPr>
      <t>:  Do not raise tomato, pepper, eggplant, or cauliflower transplants in the same greenhouse as ornamentals.</t>
    </r>
  </si>
  <si>
    <r>
      <t>Cutworms</t>
    </r>
    <r>
      <rPr>
        <sz val="10"/>
        <rFont val="Arial"/>
        <family val="0"/>
      </rPr>
      <t xml:space="preserve">:  Fall plow when peppers follow sod/hay in rotation to reduce spring egg-laying sites. 
</t>
    </r>
    <r>
      <rPr>
        <u val="single"/>
        <sz val="10"/>
        <rFont val="Arial"/>
        <family val="2"/>
      </rPr>
      <t>Pepper maggot</t>
    </r>
    <r>
      <rPr>
        <sz val="10"/>
        <rFont val="Arial"/>
        <family val="0"/>
      </rPr>
      <t xml:space="preserve">:  Destroy crop residue after harvest. </t>
    </r>
  </si>
  <si>
    <r>
      <t>Set plants in field when soil temperature is at least 60</t>
    </r>
    <r>
      <rPr>
        <vertAlign val="superscript"/>
        <sz val="10"/>
        <rFont val="Arial"/>
        <family val="2"/>
      </rPr>
      <t>o</t>
    </r>
    <r>
      <rPr>
        <sz val="10"/>
        <rFont val="Arial"/>
        <family val="2"/>
      </rPr>
      <t xml:space="preserve">F.
Avoid planting near </t>
    </r>
    <r>
      <rPr>
        <i/>
        <sz val="10"/>
        <rFont val="Arial"/>
        <family val="2"/>
      </rPr>
      <t>Prunus</t>
    </r>
    <r>
      <rPr>
        <sz val="10"/>
        <rFont val="Arial"/>
        <family val="2"/>
      </rPr>
      <t xml:space="preserve"> species, cucurbits, and sites with horse nettle.
</t>
    </r>
    <r>
      <rPr>
        <i/>
        <u val="single"/>
        <sz val="10"/>
        <rFont val="Arial"/>
        <family val="2"/>
      </rPr>
      <t xml:space="preserve">Phytophthora </t>
    </r>
    <r>
      <rPr>
        <u val="single"/>
        <sz val="10"/>
        <rFont val="Arial"/>
        <family val="2"/>
      </rPr>
      <t>crown rot and blight</t>
    </r>
    <r>
      <rPr>
        <sz val="10"/>
        <rFont val="Arial"/>
        <family val="2"/>
      </rPr>
      <t xml:space="preserve">:  Avoid planting into soils known to be contaminated with </t>
    </r>
    <r>
      <rPr>
        <i/>
        <sz val="10"/>
        <rFont val="Arial"/>
        <family val="2"/>
      </rPr>
      <t>Phytophthora</t>
    </r>
    <r>
      <rPr>
        <sz val="10"/>
        <rFont val="Arial"/>
        <family val="2"/>
      </rPr>
      <t>.  If planting into infested soils, chisel plow to improve drainage, fumigate soil, and plant on raised beds domed in the center.</t>
    </r>
  </si>
  <si>
    <r>
      <t>Pepper maggot</t>
    </r>
    <r>
      <rPr>
        <sz val="10"/>
        <rFont val="Arial"/>
        <family val="0"/>
      </rPr>
      <t>:  Use perimeter trap cropping of cherry peppers in rows surrounding main pepper crop.</t>
    </r>
  </si>
  <si>
    <r>
      <t>Disease</t>
    </r>
    <r>
      <rPr>
        <sz val="10"/>
        <rFont val="Arial"/>
        <family val="0"/>
      </rPr>
      <t>:  Plant disease resistent strains.</t>
    </r>
  </si>
  <si>
    <t xml:space="preserve">Blossom end rot, blotchy ripening, greywall, fruit cracking </t>
  </si>
  <si>
    <r>
      <t>Cucumber beetle</t>
    </r>
    <r>
      <rPr>
        <sz val="10"/>
        <rFont val="Arial"/>
        <family val="0"/>
      </rPr>
      <t>:  Use tranplants to allow plants to reach a later growth stage before beetles arrive.</t>
    </r>
  </si>
  <si>
    <t>Base application of fertilizer on soil tests results.  Refer to NEVMG p.138. for plant nutrient recommendations.</t>
  </si>
  <si>
    <r>
      <t>Cabbage maggot</t>
    </r>
    <r>
      <rPr>
        <sz val="10"/>
        <rFont val="Arial"/>
        <family val="0"/>
      </rPr>
      <t>:  Rotate spring crops to fields that were not planted with fall Brassicas.</t>
    </r>
  </si>
  <si>
    <r>
      <t>Cabbage maggot</t>
    </r>
    <r>
      <rPr>
        <sz val="10"/>
        <rFont val="Arial"/>
        <family val="2"/>
      </rPr>
      <t xml:space="preserve">:  </t>
    </r>
    <r>
      <rPr>
        <sz val="10"/>
        <rFont val="Arial"/>
        <family val="0"/>
      </rPr>
      <t>Rotate spring crops to fields that were not planted with fall Brassicas.</t>
    </r>
  </si>
  <si>
    <r>
      <t>Aphids</t>
    </r>
    <r>
      <rPr>
        <sz val="10"/>
        <rFont val="Arial"/>
        <family val="0"/>
      </rPr>
      <t xml:space="preserve">:  Scout on undersides of leaves or terminal shoots.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Scout for eggs on underside of leaves or borer holes in stems.  Field scouting is difficult in beans.
</t>
    </r>
    <r>
      <rPr>
        <u val="single"/>
        <sz val="10"/>
        <rFont val="Arial"/>
        <family val="2"/>
      </rPr>
      <t>CL</t>
    </r>
    <r>
      <rPr>
        <sz val="10"/>
        <rFont val="Arial"/>
        <family val="0"/>
      </rPr>
      <t xml:space="preserve">:  Scout mid- to late-season. 
</t>
    </r>
    <r>
      <rPr>
        <u val="single"/>
        <sz val="10"/>
        <rFont val="Arial"/>
        <family val="2"/>
      </rPr>
      <t>Garden spring tails</t>
    </r>
    <r>
      <rPr>
        <sz val="10"/>
        <rFont val="Arial"/>
        <family val="0"/>
      </rPr>
      <t xml:space="preserve">:  Scout for tiny pits in the leaf surfaces.  Feeding resembles that of flea beetles.
</t>
    </r>
    <r>
      <rPr>
        <u val="single"/>
        <sz val="10"/>
        <rFont val="Arial"/>
        <family val="2"/>
      </rPr>
      <t>Potato leafhoppers</t>
    </r>
    <r>
      <rPr>
        <sz val="10"/>
        <rFont val="Arial"/>
        <family val="2"/>
      </rPr>
      <t xml:space="preserve">:  Scout for yellowing and dying leaf tips. Plants may be stunted.  </t>
    </r>
    <r>
      <rPr>
        <sz val="10"/>
        <rFont val="Arial"/>
        <family val="0"/>
      </rPr>
      <t xml:space="preserve">
</t>
    </r>
    <r>
      <rPr>
        <u val="single"/>
        <sz val="10"/>
        <rFont val="Arial"/>
        <family val="2"/>
      </rPr>
      <t>Mexican bean beetle</t>
    </r>
    <r>
      <rPr>
        <sz val="10"/>
        <rFont val="Arial"/>
        <family val="0"/>
      </rPr>
      <t xml:space="preserve">:  Look for leaves with a lace-like pattern, especially in August.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</si>
  <si>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Pea aphid</t>
    </r>
    <r>
      <rPr>
        <sz val="10"/>
        <rFont val="Arial"/>
        <family val="0"/>
      </rPr>
      <t>:  Begin monitoring when plants begin to flower.</t>
    </r>
  </si>
  <si>
    <r>
      <t>Mexican Bean Beetles</t>
    </r>
    <r>
      <rPr>
        <sz val="10"/>
        <rFont val="Arial"/>
        <family val="0"/>
      </rPr>
      <t xml:space="preserve">:  Destroy crop residue after harvest to lower overwintering populations. 
</t>
    </r>
    <r>
      <rPr>
        <u val="single"/>
        <sz val="10"/>
        <rFont val="Arial"/>
        <family val="2"/>
      </rPr>
      <t>Seedcorn maggot</t>
    </r>
    <r>
      <rPr>
        <sz val="10"/>
        <rFont val="Arial"/>
        <family val="0"/>
      </rPr>
      <t xml:space="preserve">:  Incorporate manue and decaying organic matter to prevent attracting flies.
</t>
    </r>
    <r>
      <rPr>
        <u val="single"/>
        <sz val="10"/>
        <rFont val="Arial"/>
        <family val="2"/>
      </rPr>
      <t>Bacterial blights</t>
    </r>
    <r>
      <rPr>
        <sz val="10"/>
        <rFont val="Arial"/>
        <family val="0"/>
      </rPr>
      <t xml:space="preserve">:  Plow under stubble in fall.                         
</t>
    </r>
  </si>
  <si>
    <t xml:space="preserve"> If no monitoring guidelines available, monitor weekly to determine presence, density, and locations of pests and to determine crop growth stage. **Record findings. Record keeping is required**.</t>
  </si>
  <si>
    <t>Crown rot, rust, botrytis blight</t>
  </si>
  <si>
    <r>
      <t xml:space="preserve">Apply lime according to soil test results to maintain soil pH at 6.5-6.8. 
Apply less nitrogen fertiilizer if manure or legume sod was plowed down.  Application of additional fertilizer may not be needed if following other vegetables in the same season.
Refer to NEVMG for plant nutrient recommendations.
</t>
    </r>
    <r>
      <rPr>
        <u val="single"/>
        <sz val="10"/>
        <rFont val="Arial"/>
        <family val="2"/>
      </rPr>
      <t>White rust/white blister</t>
    </r>
    <r>
      <rPr>
        <sz val="10"/>
        <rFont val="Arial"/>
        <family val="0"/>
      </rPr>
      <t>:  Maintain proper fertility levels, especially of phosphorus and potassium.</t>
    </r>
  </si>
  <si>
    <r>
      <t xml:space="preserve">Apply lime according to soil test results to maintain soil pH at 4.5-7.5, but 5.8-6.2 is optimal.
Do not exceed 75 lb/A of available nitrogen.  If manure or compost is added, be careful not to add excessive fertilizer-N. 
Apply nutrients according to soil tests.  Maintain high levels of phosphorus (up to 200 lb/A) and potassium (up to 300 lb/A).
Refer to NEVMG for plant nutrient recommendations.
</t>
    </r>
    <r>
      <rPr>
        <u val="single"/>
        <sz val="10"/>
        <rFont val="Arial"/>
        <family val="2"/>
      </rPr>
      <t>Blister</t>
    </r>
    <r>
      <rPr>
        <sz val="10"/>
        <rFont val="Arial"/>
        <family val="0"/>
      </rPr>
      <t xml:space="preserve">:  Prevent by applying boron to boron-deficient soils, 0.5 lb/A (5 lb Borax or 2.6 lb solubor).                  </t>
    </r>
  </si>
  <si>
    <t>Apply lime according to soil test to maintain soil pH at 6.5 to 6.8.
Maintain high calcium level to avoid cavity spot. 
Plow down legume sod to reduce need for sidedress nitrogen.
If large amounts of potassium are needed, or if soils are highly leachable, apply some of the potassium with first nitrogen sidedressing application.
If soil type or other factors limit potential to a lower yield, reduce fertilizer application accordingly.
Refer to NEVMG for plant nutrient recommendations.</t>
  </si>
  <si>
    <r>
      <t>Beets</t>
    </r>
    <r>
      <rPr>
        <sz val="10"/>
        <rFont val="Arial"/>
        <family val="0"/>
      </rPr>
      <t xml:space="preserve">:  Plant in deep, friable, well-drained sandy loams to silt loams.
</t>
    </r>
    <r>
      <rPr>
        <u val="single"/>
        <sz val="10"/>
        <rFont val="Arial"/>
        <family val="2"/>
      </rPr>
      <t>Slugs</t>
    </r>
    <r>
      <rPr>
        <sz val="10"/>
        <rFont val="Arial"/>
        <family val="0"/>
      </rPr>
      <t xml:space="preserve">:  Avoid moist, shaded habitats. </t>
    </r>
  </si>
  <si>
    <t>Use floating row covers.  Insure plants are clear of aphids and white flies before setting in the field.  Apply row covers immediately after setting transplants.  Remove at bloom.</t>
  </si>
  <si>
    <r>
      <t xml:space="preserve">Follow pest monitoring guidelines and spray thresholds in NEVMG to minimize pesticide applications.  </t>
    </r>
    <r>
      <rPr>
        <u val="single"/>
        <sz val="10"/>
        <rFont val="Arial"/>
        <family val="2"/>
      </rPr>
      <t>ECB</t>
    </r>
    <r>
      <rPr>
        <sz val="10"/>
        <rFont val="Arial"/>
        <family val="0"/>
      </rPr>
      <t xml:space="preserve">:  Apply controls during whorl and pretassel stage if more than 15% of the plants have one or more larvae present. If trap captures exceed 5 moths/trap/week, spray silking corn.  
</t>
    </r>
    <r>
      <rPr>
        <u val="single"/>
        <sz val="10"/>
        <rFont val="Arial"/>
        <family val="2"/>
      </rPr>
      <t>FAW</t>
    </r>
    <r>
      <rPr>
        <sz val="10"/>
        <rFont val="Arial"/>
        <family val="2"/>
      </rPr>
      <t>:</t>
    </r>
    <r>
      <rPr>
        <sz val="10"/>
        <rFont val="Arial"/>
        <family val="0"/>
      </rPr>
      <t xml:space="preserve">  Apply controls during whorl and pretassel stage if more than 15% of the plants have one or more larvae present. If trap captures exceed 3 moths/trap/week, spray silking corn. 
</t>
    </r>
    <r>
      <rPr>
        <u val="single"/>
        <sz val="10"/>
        <rFont val="Arial"/>
        <family val="2"/>
      </rPr>
      <t>CEW</t>
    </r>
    <r>
      <rPr>
        <sz val="10"/>
        <rFont val="Arial"/>
        <family val="0"/>
      </rPr>
      <t xml:space="preserve">:  Monitor moths with pheromone traps.  Time sprays according to action thresholds (see NEVMG for table). 
</t>
    </r>
    <r>
      <rPr>
        <u val="single"/>
        <sz val="10"/>
        <rFont val="Arial"/>
        <family val="2"/>
      </rPr>
      <t>Corn leaf aphid</t>
    </r>
    <r>
      <rPr>
        <sz val="10"/>
        <rFont val="Arial"/>
        <family val="0"/>
      </rPr>
      <t xml:space="preserve">:  Treat when 50% of plants are infested.  
</t>
    </r>
    <r>
      <rPr>
        <u val="single"/>
        <sz val="10"/>
        <rFont val="Arial"/>
        <family val="2"/>
      </rPr>
      <t>Weeds</t>
    </r>
    <r>
      <rPr>
        <sz val="10"/>
        <rFont val="Arial"/>
        <family val="0"/>
      </rPr>
      <t xml:space="preserve">:  Include weed-control decisions based on previous year's weed map and/or pest scouting.  
Consider waiting until first planting of sweet corn is 3” to 5” high to apply herbicide. At this time, all fields of sweet corn planted to date can be treated. After that, each field should be sprayed soon after it is planted since soils will be warmer and grasses are more likely to emerge soon after seeding the crop. 
</t>
    </r>
  </si>
  <si>
    <r>
      <t>Cutworms</t>
    </r>
    <r>
      <rPr>
        <sz val="10"/>
        <rFont val="Arial"/>
        <family val="0"/>
      </rPr>
      <t xml:space="preserve">:  Spot spray areas heavily hit or edges of the field if 5% of the plants have been cut down.  For best results, make application between midnight and dawn while cutworms are feeding aboveground.  Foliar-applied rescue treatments are recommended over preventative soil-applied insecticides. 
</t>
    </r>
    <r>
      <rPr>
        <u val="single"/>
        <sz val="10"/>
        <rFont val="Arial"/>
        <family val="2"/>
      </rPr>
      <t>Weeds</t>
    </r>
    <r>
      <rPr>
        <sz val="10"/>
        <rFont val="Arial"/>
        <family val="2"/>
      </rPr>
      <t>:</t>
    </r>
    <r>
      <rPr>
        <sz val="10"/>
        <rFont val="Arial"/>
        <family val="0"/>
      </rPr>
      <t xml:space="preserve"> Use field history or weed maps to determine if spot treatments can be used.</t>
    </r>
  </si>
  <si>
    <t>Aphids, striped and spotted cucumber beetles, flea beetle, two-spotted spider mite, seedcorn maggot, squash bug, squash vine borer (SVB), whiteflies</t>
  </si>
  <si>
    <t>Aphids, striped and spotted cucumber beetles, cutworms, seedcorn maggot, two-spotted spider mite, squash bug, squash vine borer (SVB), slugs, whiteflies</t>
  </si>
  <si>
    <t xml:space="preserve">Cultivate, pull, mow, flame, etc. as necessary to prevent weeds from going to seed. </t>
  </si>
  <si>
    <t>Use drip irrigation and raised beds . Avoid overhead irrigation.</t>
  </si>
  <si>
    <r>
      <t xml:space="preserve">Avoid working in fields when foliage is wet.
</t>
    </r>
    <r>
      <rPr>
        <u val="single"/>
        <sz val="10"/>
        <rFont val="Arial"/>
        <family val="2"/>
      </rPr>
      <t xml:space="preserve">Anthracnose, </t>
    </r>
    <r>
      <rPr>
        <i/>
        <u val="single"/>
        <sz val="10"/>
        <rFont val="Arial"/>
        <family val="2"/>
      </rPr>
      <t>Alternaria</t>
    </r>
    <r>
      <rPr>
        <u val="single"/>
        <sz val="10"/>
        <rFont val="Arial"/>
        <family val="2"/>
      </rPr>
      <t xml:space="preserve"> leaf spot, black rot</t>
    </r>
    <r>
      <rPr>
        <sz val="10"/>
        <rFont val="Arial"/>
        <family val="0"/>
      </rPr>
      <t xml:space="preserve">:  Plow down deeply all infected crop debris after harvest.  Avoid wounding fruit during harvesting.  Immerse fruit in clean water containing 120 ppm chlorine.  
</t>
    </r>
    <r>
      <rPr>
        <u val="single"/>
        <sz val="10"/>
        <rFont val="Arial"/>
        <family val="2"/>
      </rPr>
      <t>Diseases</t>
    </r>
    <r>
      <rPr>
        <sz val="10"/>
        <rFont val="Arial"/>
        <family val="0"/>
      </rPr>
      <t xml:space="preserve">:  Work crop when foliage is dry, work infested fields last, wash equipment between fields to remove soil residue.                                </t>
    </r>
  </si>
  <si>
    <r>
      <t>Summer squash</t>
    </r>
    <r>
      <rPr>
        <sz val="10"/>
        <rFont val="Arial"/>
        <family val="0"/>
      </rPr>
      <t xml:space="preserve">:  Remove infected plants. If virus is detected in the field, do not harvest with a knife. Harvest fruit by twisting from the plant. 
</t>
    </r>
    <r>
      <rPr>
        <u val="single"/>
        <sz val="10"/>
        <rFont val="Arial"/>
        <family val="2"/>
      </rPr>
      <t>Winter squash, pumpkins, gourds</t>
    </r>
    <r>
      <rPr>
        <sz val="10"/>
        <rFont val="Arial"/>
        <family val="0"/>
      </rPr>
      <t xml:space="preserve">: Discard any fruit which is bruised, cut, or showing symptoms of disease. Cure fruit 7-10 days at least 80F with good movement of dry air prior to storage.
</t>
    </r>
    <r>
      <rPr>
        <u val="single"/>
        <sz val="10"/>
        <rFont val="Arial"/>
        <family val="2"/>
      </rPr>
      <t xml:space="preserve">Anthracnose, </t>
    </r>
    <r>
      <rPr>
        <i/>
        <u val="single"/>
        <sz val="10"/>
        <rFont val="Arial"/>
        <family val="2"/>
      </rPr>
      <t>Alternaria</t>
    </r>
    <r>
      <rPr>
        <u val="single"/>
        <sz val="10"/>
        <rFont val="Arial"/>
        <family val="2"/>
      </rPr>
      <t>, black rot</t>
    </r>
    <r>
      <rPr>
        <sz val="10"/>
        <rFont val="Arial"/>
        <family val="0"/>
      </rPr>
      <t xml:space="preserve">:  Plow under plant debris after harvest.
</t>
    </r>
    <r>
      <rPr>
        <u val="single"/>
        <sz val="10"/>
        <rFont val="Arial"/>
        <family val="2"/>
      </rPr>
      <t>Diseases:</t>
    </r>
    <r>
      <rPr>
        <sz val="10"/>
        <rFont val="Arial"/>
        <family val="0"/>
      </rPr>
      <t xml:space="preserve">  Work crop when foliage is dry, work infested fields last, wash equipment between fields to remove soil residue.         </t>
    </r>
  </si>
  <si>
    <r>
      <t xml:space="preserve">Remove and destroy virus-infected plants.
Plow crop residue under promptly after harvest.
</t>
    </r>
  </si>
  <si>
    <t>Remove and destroy virus-infected plants.
Plow crop residue under promptly after harvest.</t>
  </si>
  <si>
    <t>Control all weeds, especially volunteer cucurbits, chickweed, pokeweed, and milkweed.</t>
  </si>
  <si>
    <t>Incorporate and disk crop residues shortly after harvest.</t>
  </si>
  <si>
    <r>
      <t>Yellows</t>
    </r>
    <r>
      <rPr>
        <sz val="10"/>
        <rFont val="Arial"/>
        <family val="0"/>
      </rPr>
      <t xml:space="preserve">:  Control alternate weed hosts. </t>
    </r>
  </si>
  <si>
    <t>This is the moderate level available for intensive IPM.  As your management progresses, consider adding more practices.  See the table above to compare number of practices you are implementing to areas of potential practices.</t>
  </si>
  <si>
    <t>This is the highest level available for intensive IPM.  Continue to maintain your current level of management by evaluating the effectiveness or practices you are currently implementing and substituting or adding new practices to react to new problems or replace ineffective methods.</t>
  </si>
  <si>
    <t>This is the lowest level available for intensive IPM.  Consider adding more practices in new areas.  See the table above to compare number of practices you are implementing to areas of potential practices.</t>
  </si>
  <si>
    <t>.</t>
  </si>
  <si>
    <t>eggplant 10</t>
  </si>
  <si>
    <t>eggplant 11</t>
  </si>
  <si>
    <t>Pepper 11</t>
  </si>
  <si>
    <t>Tomato 11</t>
  </si>
  <si>
    <t>Tomato 20</t>
  </si>
  <si>
    <r>
      <t>Weeds</t>
    </r>
    <r>
      <rPr>
        <sz val="10"/>
        <rFont val="Arial"/>
        <family val="0"/>
      </rPr>
      <t>:  Use a directed/shielded spray when using pelargonic acid (Scythe).  For hand-held equipment spray to completely wet all weed foliage, but not to the point of runoff.</t>
    </r>
  </si>
  <si>
    <t>Snap, Dry, &amp; Lima Beans</t>
  </si>
  <si>
    <t xml:space="preserve">Aphids, cutworms, European corn borer (ECB), corn earworm (CEW), cabbage looper (CL), garden springtail, leafhoppers, Mexican bean beetle, seedcorn maggot, two-spotted spider mite, slugs </t>
  </si>
  <si>
    <t>Corn earworm (CEW), fall armyworm, cutworms, pea aphid, seed maggots</t>
  </si>
  <si>
    <t>Anthracnose, downey mildew, bacterial blights, bean common mosaic virus (BCMV), bean yellow mosaic virus (BYMV), rust, seed decay, white mold</t>
  </si>
  <si>
    <t>Damping-off, seed decay, root rot, stem canker</t>
  </si>
  <si>
    <t xml:space="preserve">Purchase certified, disease-free, and treated seed where available.  </t>
  </si>
  <si>
    <t>Use treated seed.</t>
  </si>
  <si>
    <t>Irrigate, if needed, at time of bloom to ensure maximum pod set under dry soil conditions.</t>
  </si>
  <si>
    <r>
      <t>Pea aphid</t>
    </r>
    <r>
      <rPr>
        <sz val="10"/>
        <rFont val="Arial"/>
        <family val="0"/>
      </rPr>
      <t>:  Harvest or spray nearby alfalfa, vetch, or clover before winged adults are formed in the spring.</t>
    </r>
  </si>
  <si>
    <t>Use 3-4 year rotation.</t>
  </si>
  <si>
    <t>Use disease resistent varieties when available.</t>
  </si>
  <si>
    <t>Plant resistent varieties.</t>
  </si>
  <si>
    <t>These are new practices you are willing to implement on farm and agree to include as a part of your management strategies.</t>
  </si>
  <si>
    <r>
      <t>DBM</t>
    </r>
    <r>
      <rPr>
        <sz val="10"/>
        <rFont val="Arial"/>
        <family val="0"/>
      </rPr>
      <t>:  Alternate between effective pesticides to retard development of resistance.  Use newer pesticides and the aizawai strain of Bacillus thuringiensis for better control of resistant DBM.</t>
    </r>
  </si>
  <si>
    <t>To avoid resistence, do not use multiple nicotinoids on the same crop.</t>
  </si>
  <si>
    <t>Collards</t>
  </si>
  <si>
    <t>Pumpkin, Squash, Gourds</t>
  </si>
  <si>
    <t>Common Roots and Bulbs</t>
  </si>
  <si>
    <t>Cucumber, Muskmelon, and Watermelon</t>
  </si>
  <si>
    <r>
      <t>Basal stalk rot</t>
    </r>
    <r>
      <rPr>
        <sz val="10"/>
        <rFont val="Arial"/>
        <family val="0"/>
      </rPr>
      <t>:  Avoid cultivating late in the season. Maintain storage conditions at 50ºF.</t>
    </r>
  </si>
  <si>
    <r>
      <t>Aphids</t>
    </r>
    <r>
      <rPr>
        <sz val="10"/>
        <rFont val="Arial"/>
        <family val="0"/>
      </rPr>
      <t xml:space="preserve">:  Use reflective plastic mulch to prevent early infestation and virus transmission. (For maximum effectiveness direct seed in reflective mulch.)                                                     </t>
    </r>
  </si>
  <si>
    <r>
      <t>Two-spotted spider mite</t>
    </r>
    <r>
      <rPr>
        <sz val="10"/>
        <rFont val="Arial"/>
        <family val="0"/>
      </rPr>
      <t>:  Use ovehead irrigation to reduce populations.</t>
    </r>
  </si>
  <si>
    <t>Currently Practicing (Benchmark)</t>
  </si>
  <si>
    <t>Principle</t>
  </si>
  <si>
    <t>Practices</t>
  </si>
  <si>
    <t>PREVENTION</t>
  </si>
  <si>
    <t>Examples: Pea</t>
  </si>
  <si>
    <t>Musk</t>
  </si>
  <si>
    <t>Cucumber, Muskmellon, &amp; Watermelon</t>
  </si>
  <si>
    <t>Corn</t>
  </si>
  <si>
    <t>Bean</t>
  </si>
  <si>
    <t>Beet</t>
  </si>
  <si>
    <t>Carrot</t>
  </si>
  <si>
    <t>Rutabaga</t>
  </si>
  <si>
    <t>Sweet</t>
  </si>
  <si>
    <t>Cabbage</t>
  </si>
  <si>
    <t>Lettuce</t>
  </si>
  <si>
    <t>Pumpkin</t>
  </si>
  <si>
    <r>
      <t>Onion thrips</t>
    </r>
    <r>
      <rPr>
        <sz val="10"/>
        <rFont val="Arial"/>
        <family val="0"/>
      </rPr>
      <t>:  Rotate among insecticide groups after two applications to help prevent resistance.</t>
    </r>
  </si>
  <si>
    <t xml:space="preserve">Buy seed treated with hot water or fungicides and/or buy certified disease free seed.  </t>
  </si>
  <si>
    <t>Use healthy propagating stock/seed roots and inspect frequently in the production cycle.</t>
  </si>
  <si>
    <t>Promptly incorporate infected crop debris after harvest.</t>
  </si>
  <si>
    <r>
      <t xml:space="preserve">Space plants to allow good air circulation.   </t>
    </r>
    <r>
      <rPr>
        <u val="single"/>
        <sz val="10"/>
        <rFont val="Arial"/>
        <family val="2"/>
      </rPr>
      <t>Snap beans</t>
    </r>
    <r>
      <rPr>
        <sz val="10"/>
        <rFont val="Arial"/>
        <family val="0"/>
      </rPr>
      <t xml:space="preserve">:  Space plants 1 1/2-2” apart within rows and 18-36” between rows. Use higher plant population under a more favorable environment.  For optimum growth, allow about 36 sq in per plant.
</t>
    </r>
    <r>
      <rPr>
        <u val="single"/>
        <sz val="10"/>
        <rFont val="Arial"/>
        <family val="2"/>
      </rPr>
      <t>Pole Beans</t>
    </r>
    <r>
      <rPr>
        <sz val="10"/>
        <rFont val="Arial"/>
        <family val="0"/>
      </rPr>
      <t xml:space="preserve">:  Plant seeds 6” apart in rows 4’ apart for trellis or fence method.  Plant 6-7 seeds around each pole for the tepee method.
</t>
    </r>
    <r>
      <rPr>
        <u val="single"/>
        <sz val="10"/>
        <rFont val="Arial"/>
        <family val="2"/>
      </rPr>
      <t>Lima Beans</t>
    </r>
    <r>
      <rPr>
        <sz val="10"/>
        <rFont val="Arial"/>
        <family val="0"/>
      </rPr>
      <t xml:space="preserve">:  Space plants 2-4” apart within rows and 18-36” between rows.
</t>
    </r>
    <r>
      <rPr>
        <u val="single"/>
        <sz val="10"/>
        <rFont val="Arial"/>
        <family val="2"/>
      </rPr>
      <t>Dry Beans</t>
    </r>
    <r>
      <rPr>
        <sz val="10"/>
        <rFont val="Arial"/>
        <family val="0"/>
      </rPr>
      <t xml:space="preserve">:  Space plants 2-3” apart within rows and 28-36” between rows.                               </t>
    </r>
  </si>
  <si>
    <t>Phone Number:</t>
  </si>
  <si>
    <t>Cucurbits</t>
  </si>
  <si>
    <t>Crucifers</t>
  </si>
  <si>
    <t>Solanaceae</t>
  </si>
  <si>
    <t>Common Solanaceae:</t>
  </si>
  <si>
    <t>Root &amp; Bulb Family</t>
  </si>
  <si>
    <t>Common Root &amp; Bulb Family:</t>
  </si>
  <si>
    <t>Legume</t>
  </si>
  <si>
    <t>Maize</t>
  </si>
  <si>
    <t>Major Pests:</t>
  </si>
  <si>
    <t>Root &amp; Bulb</t>
  </si>
  <si>
    <r>
      <t>Weeds</t>
    </r>
    <r>
      <rPr>
        <sz val="10"/>
        <rFont val="Arial"/>
        <family val="0"/>
      </rPr>
      <t xml:space="preserve">:  May use stale seedbed technique utilizing Roundup, Gramoxone, or Scythe.
</t>
    </r>
    <r>
      <rPr>
        <u val="single"/>
        <sz val="10"/>
        <rFont val="Arial"/>
        <family val="2"/>
      </rPr>
      <t>Tomato hornworm</t>
    </r>
    <r>
      <rPr>
        <sz val="10"/>
        <rFont val="Arial"/>
        <family val="0"/>
      </rPr>
      <t xml:space="preserve">:  Spot-treat areas of the field with severe defoliation.  
</t>
    </r>
    <r>
      <rPr>
        <u val="single"/>
        <sz val="10"/>
        <rFont val="Arial"/>
        <family val="2"/>
      </rPr>
      <t>Slugs</t>
    </r>
    <r>
      <rPr>
        <sz val="10"/>
        <rFont val="Arial"/>
        <family val="0"/>
      </rPr>
      <t>:  Scatter baits on ground near infested plants.  Apply around perimeter, scatter around base of plant, or band down rows as appropriate.</t>
    </r>
  </si>
  <si>
    <r>
      <t>Tomato/tobacco hornworms</t>
    </r>
    <r>
      <rPr>
        <sz val="10"/>
        <rFont val="Arial"/>
        <family val="0"/>
      </rPr>
      <t>:  Conserve natural enemies such as the braconid wasp.  Move caterpillars covered with numerous white wasp pupae to a plant that will not be sprayed. Use other selective insecticides to preserve natural enemies and avoid secondary pest outbreaks.</t>
    </r>
  </si>
  <si>
    <t>Aphids, cabbage looper (CL), tomato fruitworm (TFW), tomato/tobacco hornworms (THW), Colorado potato beetle (CPB), cutworms, flea beetles, leafminers, slugs, stink bugs, two-spotted spider mite, whiteflies</t>
  </si>
  <si>
    <r>
      <t>Tomato hornworm</t>
    </r>
    <r>
      <rPr>
        <sz val="10"/>
        <rFont val="Arial"/>
        <family val="0"/>
      </rPr>
      <t xml:space="preserve">:  Use microbial products (Bt, spinosad).
</t>
    </r>
    <r>
      <rPr>
        <u val="single"/>
        <sz val="10"/>
        <rFont val="Arial"/>
        <family val="2"/>
      </rPr>
      <t>TSSM</t>
    </r>
    <r>
      <rPr>
        <sz val="10"/>
        <rFont val="Arial"/>
        <family val="0"/>
      </rPr>
      <t>:  May release predatory mite, Phytoseiulus persimilis, as preventive measure.</t>
    </r>
  </si>
  <si>
    <r>
      <t xml:space="preserve">Irrigate during flowering and fruit set.
</t>
    </r>
    <r>
      <rPr>
        <u val="single"/>
        <sz val="10"/>
        <rFont val="Arial"/>
        <family val="2"/>
      </rPr>
      <t>TSSM</t>
    </r>
    <r>
      <rPr>
        <sz val="10"/>
        <rFont val="Arial"/>
        <family val="0"/>
      </rPr>
      <t>:  Use overhead irrigation to reduce populations.</t>
    </r>
  </si>
  <si>
    <r>
      <t>Flea beetles/disease</t>
    </r>
    <r>
      <rPr>
        <sz val="10"/>
        <rFont val="Arial"/>
        <family val="0"/>
      </rPr>
      <t xml:space="preserve">:  Use clean cultivation.
</t>
    </r>
    <r>
      <rPr>
        <u val="single"/>
        <sz val="10"/>
        <rFont val="Arial"/>
        <family val="2"/>
      </rPr>
      <t>Slugs</t>
    </r>
    <r>
      <rPr>
        <sz val="10"/>
        <rFont val="Arial"/>
        <family val="0"/>
      </rPr>
      <t>:  Handpick or crush.  Scatter baits on ground near infested plants.</t>
    </r>
  </si>
  <si>
    <r>
      <t>Cabbage aphid</t>
    </r>
    <r>
      <rPr>
        <sz val="10"/>
        <rFont val="Arial"/>
        <family val="0"/>
      </rPr>
      <t xml:space="preserve">: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Cabbage maggot</t>
    </r>
    <r>
      <rPr>
        <sz val="10"/>
        <rFont val="Arial"/>
        <family val="0"/>
      </rPr>
      <t xml:space="preserve">:  Apply a soil drench 2-3 days after finding an average of 1 egg/plant. </t>
    </r>
  </si>
  <si>
    <t>Maintain or improve soil aeration and drainage to avoid standing water and minimize plant disease. (Example: Use tile drainage, sub soiling, grassed waterways, raised beds, and organic matter additions. Avoid planting in low and wet spots in field.)</t>
  </si>
  <si>
    <t xml:space="preserve">Use insect mating disruption devices, if available. (Example: Use pheromone laminate clip-ons or rings for tomato pinworm.)  </t>
  </si>
  <si>
    <t>Conserve naturally occurring biological controls. (Example: Select pesticides and time applications to minimize impact on beneficials, use floral perimeter crop to attract and support beneficial insects.)</t>
  </si>
  <si>
    <t>Reduce humidity within the plant canopy by using proper watering practices and spacing of plants.</t>
  </si>
  <si>
    <t>Work crop when dry, work infested fields last, wash equipment between fields.</t>
  </si>
  <si>
    <t>Work crop when dry, work infested fields last, wash equipment between fields</t>
  </si>
  <si>
    <t>Plow under or remove crop residue after harvest.</t>
  </si>
  <si>
    <t>Eliminate unmanaged plants that serve as pest reservoirs, such as abandoned crops and volunteers from previous crop.</t>
  </si>
  <si>
    <t xml:space="preserve">Select pesticides and time applications to minimize impact on pollinators and natural enemies of aphids: lady beetles, lacewings, predatory midges, flower fly larvae, the Braconid wasp, Diaeretiella rapea, and parasitic fungi.  </t>
  </si>
  <si>
    <t xml:space="preserve">Disc old ferns lightly </t>
  </si>
  <si>
    <t>Plant cover crops or green manure crops to suppress weeds and maintain organic content of soil.</t>
  </si>
  <si>
    <t>Cultivate, mow, hoe, and hand remove insects and weeds, prune diseased or insect-infested plants, remove diseased plants.)</t>
  </si>
  <si>
    <t>Purchase certified seed and ensure plants are free of insects, diseases, and weeds before transplanting</t>
  </si>
  <si>
    <t>Cultivation, pulling, mowing, flaming, or other means</t>
  </si>
  <si>
    <t>Working crop when dry, working infested fields last, hosing down equipment between fields, etc.</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</si>
  <si>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 xml:space="preserve">CL, DBM, ICW:  </t>
    </r>
    <r>
      <rPr>
        <sz val="10"/>
        <rFont val="Arial"/>
        <family val="2"/>
      </rPr>
      <t xml:space="preserve">Scout for DBM &amp; ICW throughout growing season and for CL mid- to late-season. 
</t>
    </r>
    <r>
      <rPr>
        <u val="single"/>
        <sz val="10"/>
        <rFont val="Arial"/>
        <family val="2"/>
      </rPr>
      <t>ICW</t>
    </r>
    <r>
      <rPr>
        <sz val="10"/>
        <rFont val="Arial"/>
        <family val="2"/>
      </rPr>
      <t xml:space="preserve">:  Look for single eggs and larvae on underside of leaves and larvae on the heads of cabbage and broccoli.  Also look for the adult cabbage butterfly.
</t>
    </r>
    <r>
      <rPr>
        <u val="single"/>
        <sz val="10"/>
        <rFont val="Arial"/>
        <family val="2"/>
      </rPr>
      <t>Cabbage maggot</t>
    </r>
    <r>
      <rPr>
        <sz val="10"/>
        <rFont val="Arial"/>
        <family val="0"/>
      </rPr>
      <t>:  Scout early spring when adult flies are active and late August-early September for fall crops.  Look at the base of the plant for small (1/32"), white, bullet-shaped eggs.</t>
    </r>
  </si>
  <si>
    <r>
      <t>Aphids</t>
    </r>
    <r>
      <rPr>
        <sz val="10"/>
        <rFont val="Arial"/>
        <family val="0"/>
      </rPr>
      <t xml:space="preserve">:  Scout plants beginning at seedling stage.  Check field margins where infestations begin.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Monitor adults with a yellow and white Unitrap March through May.  Monitor during June if catch over 40 moths.  V</t>
    </r>
    <r>
      <rPr>
        <u val="single"/>
        <sz val="10"/>
        <rFont val="Arial"/>
        <family val="2"/>
      </rPr>
      <t>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Leafhoppers</t>
    </r>
    <r>
      <rPr>
        <sz val="10"/>
        <rFont val="Arial"/>
        <family val="0"/>
      </rPr>
      <t xml:space="preserve">:  Hosts to phytoplasm which causes yellows.  Control populations.
</t>
    </r>
  </si>
  <si>
    <t>Plan on Implementing (Planned)</t>
  </si>
  <si>
    <t>Crop:</t>
  </si>
  <si>
    <t>Sweet Corn</t>
  </si>
  <si>
    <t>Pumpkin, Squash, &amp; Gourds</t>
  </si>
  <si>
    <t>Cabbage, Brocolli, Cauliflower</t>
  </si>
  <si>
    <t>Lettuce, Endive, &amp; Escarole</t>
  </si>
  <si>
    <t>Mesclun</t>
  </si>
  <si>
    <t>Spinach</t>
  </si>
  <si>
    <t>Bean, Snap, Dry, &amp; Lima</t>
  </si>
  <si>
    <t>Pea</t>
  </si>
  <si>
    <t>Okra</t>
  </si>
  <si>
    <t>Eggplant</t>
  </si>
  <si>
    <t>Pepper</t>
  </si>
  <si>
    <t>Potato</t>
  </si>
  <si>
    <t>Tomato</t>
  </si>
  <si>
    <t>Beet &amp; Swiss Chard</t>
  </si>
  <si>
    <t>Asparagus</t>
  </si>
  <si>
    <t>Carrot &amp; Parsnip</t>
  </si>
  <si>
    <t>Garlic</t>
  </si>
  <si>
    <t>Leek</t>
  </si>
  <si>
    <t>Onion</t>
  </si>
  <si>
    <t>Radish</t>
  </si>
  <si>
    <t>Celery</t>
  </si>
  <si>
    <t>Rutabaga &amp; Turnip</t>
  </si>
  <si>
    <t>Sweet Potato</t>
  </si>
  <si>
    <r>
      <t>Cabbage</t>
    </r>
    <r>
      <rPr>
        <sz val="10"/>
        <rFont val="Arial"/>
        <family val="0"/>
      </rPr>
      <t xml:space="preserve">:  Plant 2-4 seeds 1/2 - 3/4" deep, 12-15" apart with 24-36" between rows.  Thin when 2-4"tall.  Do not allow plants to become crowded.                                                  </t>
    </r>
    <r>
      <rPr>
        <u val="single"/>
        <sz val="10"/>
        <rFont val="Arial"/>
        <family val="2"/>
      </rPr>
      <t>Cauliflower</t>
    </r>
    <r>
      <rPr>
        <sz val="10"/>
        <rFont val="Arial"/>
        <family val="0"/>
      </rPr>
      <t>:  Plant 15-18" apart with 30-36" between rows.</t>
    </r>
  </si>
  <si>
    <r>
      <t>Crisphead, endive, escarole</t>
    </r>
    <r>
      <rPr>
        <sz val="10"/>
        <rFont val="Arial"/>
        <family val="0"/>
      </rPr>
      <t xml:space="preserve">:  Achieve final spacing of 12-18" between plants and 12-24" between rows.  May plant on 4' wide, raised 4" high beds with 3-4 rows per bed.                                             </t>
    </r>
    <r>
      <rPr>
        <u val="single"/>
        <sz val="10"/>
        <rFont val="Arial"/>
        <family val="2"/>
      </rPr>
      <t>Other lettuce types</t>
    </r>
    <r>
      <rPr>
        <sz val="10"/>
        <rFont val="Arial"/>
        <family val="0"/>
      </rPr>
      <t xml:space="preserve">:  Achieve final spacing of 10-16" between plants and 10-18" between rows.  </t>
    </r>
  </si>
  <si>
    <t xml:space="preserve">Anthracnose, damping-off, Verticillium wilt </t>
  </si>
  <si>
    <t>Transplant in the field when 6-8 wks old, fairly large, and slightly hardened.  Place plants 18" (small plant types) to 30" (large plant types) between plants and 36-42" between rows.</t>
  </si>
  <si>
    <r>
      <t>Basal stalk rot</t>
    </r>
    <r>
      <rPr>
        <sz val="10"/>
        <rFont val="Arial"/>
        <family val="0"/>
      </rPr>
      <t>:  Avoid crops such as alfalfa and legume cover crops which can increase disease risk.</t>
    </r>
  </si>
  <si>
    <r>
      <t>Green peach aphid</t>
    </r>
    <r>
      <rPr>
        <sz val="10"/>
        <rFont val="Arial"/>
        <family val="0"/>
      </rPr>
      <t>:  Use reflective plastic mulch.</t>
    </r>
  </si>
  <si>
    <r>
      <t>Green peach aphid</t>
    </r>
    <r>
      <rPr>
        <sz val="10"/>
        <rFont val="Arial"/>
        <family val="0"/>
      </rPr>
      <t>:  Add a spreader-sticker.</t>
    </r>
  </si>
  <si>
    <t>Reduce moisture on plant surfaces to prevent disease incidence.  (Example:  Use drip irrigation or avoid overhead irrigation between 6 p.m. and midnight to minimize disease.)</t>
  </si>
  <si>
    <t>Destroy and/or remove crop residues for field sanitation procedures. Include fall tillage where appropriate to control weeds and break pest cycles. (Example: Plow under corn refuse in the fall to control European corn borer.)</t>
  </si>
  <si>
    <r>
      <t>Aphids/DBM/ICW</t>
    </r>
    <r>
      <rPr>
        <sz val="10"/>
        <rFont val="Arial"/>
        <family val="0"/>
      </rPr>
      <t>:  Use selective materials or microbial products to spare beneficials (e.g. parasitic wasps attack larvae) .</t>
    </r>
  </si>
  <si>
    <t>Aphids, whiteflies, cabbage looper, cutworms, flea beetles, leafminers, DBM, ICW</t>
  </si>
  <si>
    <r>
      <t>Aphids</t>
    </r>
    <r>
      <rPr>
        <sz val="10"/>
        <rFont val="Arial"/>
        <family val="0"/>
      </rPr>
      <t>:  Use selective materials or microbial products to spare pollinators and natural enemies that help control aphids.</t>
    </r>
  </si>
  <si>
    <t>Use selective materials or microbial products to spare pollinators as well as beneficials (e.g. parasitic wasps attack larvae) that help control aphids, DBM, and ICW populations.</t>
  </si>
  <si>
    <r>
      <t>Green peach aphid</t>
    </r>
    <r>
      <rPr>
        <sz val="10"/>
        <rFont val="Arial"/>
        <family val="0"/>
      </rPr>
      <t>:  Preserve pollinators and natural enemies (lady beetles, lacewings, spiders, syrphid fly larvae, wasps, and beneficial fungi) by using selective/microbial pesticides for other pests whenever possible.  Avoid early-season broad-spectrum sprays.</t>
    </r>
  </si>
  <si>
    <t>Calibrate sprayer at beginning of season and check regularly during season.  Recalibrate after any nozzle change. (See reference # 8.)</t>
  </si>
  <si>
    <t>20.  Kuepper, G.  2001.  Pursuing conservation tillage systems for organic crop production.</t>
  </si>
  <si>
    <t xml:space="preserve">21.  Managing pest resistance to pesticides.  2008.  Gemplers.  </t>
  </si>
  <si>
    <t>22.  May, H.L. and M.B. Ryan.  IPM and wildlife.  2004.  NRCS.  Fish and Wildlife Management Leaflet.            No. 24.  [Good introduction to IPM.  Illustrated with specific examples.].</t>
  </si>
  <si>
    <t xml:space="preserve">23.  NYS IPM fact sheets for vegetables.  n.d.  New York State IPM Program.  Cornell University.  </t>
  </si>
  <si>
    <t xml:space="preserve">24.  Organic weed management.  n.d.  National Sustainable Agriculture Information Service. </t>
  </si>
  <si>
    <t>Eliminate unmanaged plants that serve as pest reservoirs, such as abandoned crops, volunteers from previous crop, or weed hosts of viruses.</t>
  </si>
  <si>
    <t>Test soil or plant tissue annually to determine proper fertility and pH levels for crop and time application according to crop needs. Apply nutrients, fertilizers, and pH-adjusting agents according to recommendations.</t>
  </si>
  <si>
    <r>
      <t>Weed-control</t>
    </r>
    <r>
      <rPr>
        <sz val="10"/>
        <rFont val="Arial"/>
        <family val="2"/>
      </rPr>
      <t>:  Base</t>
    </r>
    <r>
      <rPr>
        <sz val="10"/>
        <rFont val="Arial"/>
        <family val="0"/>
      </rPr>
      <t xml:space="preserve"> on previous year's weed map, and/or pest scouting records. 
</t>
    </r>
    <r>
      <rPr>
        <u val="single"/>
        <sz val="10"/>
        <rFont val="Arial"/>
        <family val="2"/>
      </rPr>
      <t>Aphids</t>
    </r>
    <r>
      <rPr>
        <sz val="10"/>
        <rFont val="Arial"/>
        <family val="0"/>
      </rPr>
      <t xml:space="preserve">:  Treat ferns twice, about 10 days apart, with a systemic insecticide.  
</t>
    </r>
    <r>
      <rPr>
        <u val="single"/>
        <sz val="10"/>
        <rFont val="Arial"/>
        <family val="2"/>
      </rPr>
      <t>Asparagus/Japanese beetles</t>
    </r>
    <r>
      <rPr>
        <sz val="10"/>
        <rFont val="Arial"/>
        <family val="0"/>
      </rPr>
      <t>: Treat spears if greater than 10% of the plants are infested with beetles or 1-2% have eggs or damage. Treat ferns if 50-75% are infested.</t>
    </r>
  </si>
  <si>
    <r>
      <t>Cabbage maggot</t>
    </r>
    <r>
      <rPr>
        <sz val="10"/>
        <rFont val="Arial"/>
        <family val="0"/>
      </rPr>
      <t xml:space="preserve">:  No insecticides currently registered. 
</t>
    </r>
    <r>
      <rPr>
        <u val="single"/>
        <sz val="10"/>
        <rFont val="Arial"/>
        <family val="2"/>
      </rPr>
      <t>Leafminers</t>
    </r>
    <r>
      <rPr>
        <sz val="10"/>
        <rFont val="Arial"/>
        <family val="0"/>
      </rPr>
      <t>:  Treat when eggs or first tiny mines are noticed. Repeat in 7-10 days.  Critical periods - mid-May, late June, mid-August.</t>
    </r>
  </si>
  <si>
    <r>
      <t>Cutworms</t>
    </r>
    <r>
      <rPr>
        <sz val="10"/>
        <rFont val="Arial"/>
        <family val="0"/>
      </rPr>
      <t xml:space="preserve">:  Use synthetic pyrethroids during cool spring weather for best results. 
</t>
    </r>
    <r>
      <rPr>
        <u val="single"/>
        <sz val="10"/>
        <rFont val="Arial"/>
        <family val="2"/>
      </rPr>
      <t>Leafhoppers</t>
    </r>
    <r>
      <rPr>
        <sz val="10"/>
        <rFont val="Arial"/>
        <family val="0"/>
      </rPr>
      <t xml:space="preserve">:  Scout in late July and early August before treating. Make applications at 7-10 day intervals. 
</t>
    </r>
    <r>
      <rPr>
        <u val="single"/>
        <sz val="10"/>
        <rFont val="Arial"/>
        <family val="2"/>
      </rPr>
      <t>Leaf bligh</t>
    </r>
    <r>
      <rPr>
        <sz val="10"/>
        <rFont val="Arial"/>
        <family val="2"/>
      </rPr>
      <t>t:</t>
    </r>
    <r>
      <rPr>
        <sz val="10"/>
        <rFont val="Arial"/>
        <family val="0"/>
      </rPr>
      <t xml:space="preserve">  Apply fungicides based on a disease forecasting system.</t>
    </r>
  </si>
  <si>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</si>
  <si>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xml:space="preserve">:  Begin applications when damage is first noticed or when there are three or more thrips per leaf.  Repeat applications at 7-10 day intervals. Use shorter interval in hot weather. 
</t>
    </r>
    <r>
      <rPr>
        <u val="single"/>
        <sz val="10"/>
        <rFont val="Arial"/>
        <family val="2"/>
      </rPr>
      <t>Diseases</t>
    </r>
    <r>
      <rPr>
        <sz val="10"/>
        <rFont val="Arial"/>
        <family val="0"/>
      </rPr>
      <t xml:space="preserve">:  Apply fungicides based on a disease forecast system and when disease is present.
</t>
    </r>
    <r>
      <rPr>
        <u val="single"/>
        <sz val="10"/>
        <rFont val="Arial"/>
        <family val="2"/>
      </rPr>
      <t>Purple blotch</t>
    </r>
    <r>
      <rPr>
        <sz val="10"/>
        <rFont val="Arial"/>
        <family val="0"/>
      </rPr>
      <t>:  Apply fungicides as canopy becomes more dense and leaf-wetness periods increase.</t>
    </r>
  </si>
  <si>
    <r>
      <t>Aphids</t>
    </r>
    <r>
      <rPr>
        <sz val="10"/>
        <rFont val="Arial"/>
        <family val="0"/>
      </rPr>
      <t xml:space="preserve">:  Treat only when aphids are inreasing and building up to high numbers.  Treat at 5-7 day intervals if aphids exceed 10 per leaf before leaf set and 5 per leaf after fruit set.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ECB</t>
    </r>
    <r>
      <rPr>
        <sz val="10"/>
        <rFont val="Arial"/>
        <family val="0"/>
      </rPr>
      <t xml:space="preserve">:  Apply insecticides when second generation moths become active.  Make first application 1 wk after moth count equals or exceeds 7 moths/wk and fruit are present on the plants.  Discontinue sprays 1 wk after count drops below 21 moths/wk.  Use shorter spray intervals during peak flights and while pheromone trap catches exceed 150 moths/trap.
</t>
    </r>
    <r>
      <rPr>
        <u val="single"/>
        <sz val="10"/>
        <rFont val="Arial"/>
        <family val="2"/>
      </rPr>
      <t>Pepper maggot</t>
    </r>
    <r>
      <rPr>
        <sz val="10"/>
        <rFont val="Arial"/>
        <family val="0"/>
      </rPr>
      <t>:  Treat at 5-8 day intervals when ovipostion scars are detected or when the first fly is captured.</t>
    </r>
  </si>
  <si>
    <r>
      <t>Weeds</t>
    </r>
    <r>
      <rPr>
        <sz val="10"/>
        <rFont val="Arial"/>
        <family val="0"/>
      </rPr>
      <t>:  Apply plastic mulch at least 2-3 weeks prior to planting.  Kill the weeds between the mulch prior to setting okra plants on the plastic.</t>
    </r>
  </si>
  <si>
    <t>Keep fields weed-free between 2 and 10 weeks after transplanting in bare-ground culture and between 4 and 10 weeks in plasticulture.</t>
  </si>
  <si>
    <t>Aphids, whiteflies, Colorado potato beetle (CPB), cutworms, European corn borer (ECB), other caterpillars, fall armyworm, hornworms, leafminers, thrips, mites, pepper maggot</t>
  </si>
  <si>
    <t>Be aware that broad-spectrum insecticides can cause aphid and mite outbreaks by reducing the populations of beneficial organisms.  Use a selective insecticide</t>
  </si>
  <si>
    <r>
      <t>Aphids</t>
    </r>
    <r>
      <rPr>
        <sz val="10"/>
        <rFont val="Arial"/>
        <family val="0"/>
      </rPr>
      <t>:  Use reflective mulch.</t>
    </r>
  </si>
  <si>
    <r>
      <t>Flea beetles</t>
    </r>
    <r>
      <rPr>
        <sz val="10"/>
        <rFont val="Arial"/>
        <family val="0"/>
      </rPr>
      <t>:  Use clean cultivation.</t>
    </r>
  </si>
  <si>
    <t>Aphids, blister beetles, Colorado potato beetle CPB), cutworms, flea beetles, leafhoppers (especially potato leafhopper), two-spotted spider mite (TSSM), tarnished plant bug, tomato fruit worm, pepper maggot, whiteflies</t>
  </si>
  <si>
    <t>Aphids, corn earworm, Japanese beetles, two-spotted spider mite (TSSM), stink bugs, nematodes</t>
  </si>
  <si>
    <t xml:space="preserve">Purchase pathogen-free seed and transplants or treat seed with hot water or fungicides.    </t>
  </si>
  <si>
    <t>Use pest-free seeds and bulbs and pest-free transplants.</t>
  </si>
  <si>
    <t>White rot:  sanitize boots, tools, and equipment between fields.</t>
  </si>
  <si>
    <t>Calibrate sprayers or applicators prior to use to verify amount of material applied.</t>
  </si>
  <si>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</si>
  <si>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t>Use specialized pesticide application equipment to increase efficiency and reduce chemical drift. (Examples:  Use wiper applicators, digitally controlled adjustable tool bars, direct injection sprayers, double-drop sprayers, laser guided precision sprayers, direct injection, low-drift nozzles, shielded applicators or air induction booms, built-in tank washers, etc.)</t>
  </si>
  <si>
    <t>Use spray-monitoring equipment. (Example:  Use water-sensitive cards to measure spray pattern and drift.)</t>
  </si>
  <si>
    <t>Use vegetative buffers, set-backs, or filter strips to minimize chemical movement to sensitive areas such as surface waters, schools, residences, and neighboring crops.</t>
  </si>
  <si>
    <t>Use mitigation practices as necessary in accordance with pest monitoring results, pest predictions, action thresholds, and WinPST output.</t>
  </si>
  <si>
    <t>Buy treated seeds to prevent seed decay.</t>
  </si>
  <si>
    <t xml:space="preserve">Use certified, disease-free seed or treat seed with hot water or fungicides. </t>
  </si>
  <si>
    <t>Use clean cultivation.</t>
  </si>
  <si>
    <t>Use stale seedbed technique employing flaming.</t>
  </si>
  <si>
    <r>
      <t>Leaf blight</t>
    </r>
    <r>
      <rPr>
        <sz val="10"/>
        <rFont val="Arial"/>
        <family val="0"/>
      </rPr>
      <t>:  Irrigate early in the day to allow foliage to dry quickly.</t>
    </r>
  </si>
  <si>
    <r>
      <t>Root and crown rot</t>
    </r>
    <r>
      <rPr>
        <sz val="10"/>
        <rFont val="Arial"/>
        <family val="0"/>
      </rPr>
      <t>:  Avoid cultivating late in the season.</t>
    </r>
  </si>
  <si>
    <r>
      <t>Aster yellows</t>
    </r>
    <r>
      <rPr>
        <sz val="10"/>
        <rFont val="Arial"/>
        <family val="0"/>
      </rPr>
      <t>:  Destroy residues from susceptible crops immediately after harvest.</t>
    </r>
  </si>
  <si>
    <r>
      <t>Sore head</t>
    </r>
    <r>
      <rPr>
        <i/>
        <sz val="10"/>
        <rFont val="Arial"/>
        <family val="2"/>
      </rPr>
      <t xml:space="preserve"> (</t>
    </r>
    <r>
      <rPr>
        <sz val="10"/>
        <rFont val="Arial"/>
        <family val="2"/>
      </rPr>
      <t>parsley only</t>
    </r>
    <r>
      <rPr>
        <i/>
        <sz val="10"/>
        <rFont val="Arial"/>
        <family val="2"/>
      </rPr>
      <t>)</t>
    </r>
    <r>
      <rPr>
        <sz val="10"/>
        <rFont val="Arial"/>
        <family val="0"/>
      </rPr>
      <t xml:space="preserve">:  Control wild </t>
    </r>
    <r>
      <rPr>
        <i/>
        <sz val="10"/>
        <rFont val="Arial"/>
        <family val="2"/>
      </rPr>
      <t>Apiaceae</t>
    </r>
    <r>
      <rPr>
        <sz val="10"/>
        <rFont val="Arial"/>
        <family val="0"/>
      </rPr>
      <t xml:space="preserve"> plant hosts.</t>
    </r>
  </si>
  <si>
    <t>Rotate with nonsusceptible/non-host crops on a 2-3 year cycle.</t>
  </si>
  <si>
    <t>Use disease-resistant or tolerant varieties.</t>
  </si>
  <si>
    <r>
      <t>Downy mildew / white rust / white blister</t>
    </r>
    <r>
      <rPr>
        <sz val="10"/>
        <rFont val="Arial"/>
        <family val="2"/>
      </rPr>
      <t>:  Pl</t>
    </r>
    <r>
      <rPr>
        <sz val="10"/>
        <rFont val="Arial"/>
        <family val="0"/>
      </rPr>
      <t>ant resistant or tolerant cultivars.</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</si>
  <si>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Onion thrips</t>
    </r>
    <r>
      <rPr>
        <sz val="10"/>
        <rFont val="Arial"/>
        <family val="0"/>
      </rPr>
      <t>:  Scout plants along field margins where infestations build early.</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</si>
  <si>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</si>
  <si>
    <t>Follow a fungicide spraying program based on climatic conditions.</t>
  </si>
  <si>
    <t>Follow a fungicide spraying program based on disease forecasts.</t>
  </si>
  <si>
    <t>Use disease forecast system (e.g. BOTCAST, Downy Mildew Forecaster)</t>
  </si>
  <si>
    <t>Seed radish 1/4-1/2" deep, spaced at 3/4-1" apart within the row (to obtain 12-15 plants /ft of row).  Space rows 8-15" apart.  If using raised beds, plant in 4 ft wide bed with 6 rows/bed.</t>
  </si>
  <si>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</si>
  <si>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Use a spreader-sticker.</t>
    </r>
  </si>
  <si>
    <r>
      <t>Weeds</t>
    </r>
    <r>
      <rPr>
        <sz val="10"/>
        <rFont val="Arial"/>
        <family val="0"/>
      </rPr>
      <t>: Use stale seedbed technique if utilizing Roundup 4S or Scythe.</t>
    </r>
  </si>
  <si>
    <r>
      <t>Weeds</t>
    </r>
    <r>
      <rPr>
        <sz val="10"/>
        <rFont val="Arial"/>
        <family val="0"/>
      </rPr>
      <t xml:space="preserve">:  Use stale seedbed technique utilizing Roundup or Scythe.                                        </t>
    </r>
  </si>
  <si>
    <t>Do not use same funigicide throughout growing season.                             May use soil fumigation procedure.</t>
  </si>
  <si>
    <t>Utilize commercial satellite weather prediction and recording service, such as 'Skybit' or University of Maine Cooperative Extension weather forecast at pmo.umext.maine.edu/apple/forecast.html.</t>
  </si>
  <si>
    <t>Install weather station with rain gauge, hygrometer, maximum and minimum temperature recording equipment, and/or leaf wetness sensors. Utilize commercial satellite weather prediction and recording service, such as 'Skybit' or University of Maine Cooperative Extension weather forecast at pmo.umext.maine.edu/apple/forecast.html.</t>
  </si>
  <si>
    <t>Plow down immediately after final harvest and seed cover crop.</t>
  </si>
  <si>
    <r>
      <t>Slicing cucumbers</t>
    </r>
    <r>
      <rPr>
        <sz val="10"/>
        <rFont val="Arial"/>
        <family val="0"/>
      </rPr>
      <t xml:space="preserve">:  Transplant or direct seed to 2' between plants and 6' between rows. 
</t>
    </r>
    <r>
      <rPr>
        <u val="single"/>
        <sz val="10"/>
        <rFont val="Arial"/>
        <family val="2"/>
      </rPr>
      <t>Pickling cucumbers</t>
    </r>
    <r>
      <rPr>
        <sz val="10"/>
        <rFont val="Arial"/>
        <family val="0"/>
      </rPr>
      <t xml:space="preserve">:  Direct seed to 6-8" between plants and 3-6' between rows, depending on cultivars.
</t>
    </r>
    <r>
      <rPr>
        <u val="single"/>
        <sz val="10"/>
        <rFont val="Arial"/>
        <family val="2"/>
      </rPr>
      <t>Muskmelons/watermelons</t>
    </r>
    <r>
      <rPr>
        <sz val="10"/>
        <rFont val="Arial"/>
        <family val="0"/>
      </rPr>
      <t xml:space="preserve">:  Transplant at the second leaf stage to 2' between plants and 4-6' between rows.
</t>
    </r>
  </si>
  <si>
    <r>
      <t>Non-vining crops</t>
    </r>
    <r>
      <rPr>
        <sz val="10"/>
        <rFont val="Arial"/>
        <family val="0"/>
      </rPr>
      <t>:  Plant living mulch between rows.  Irrigate crop and mow cover crop.</t>
    </r>
  </si>
  <si>
    <r>
      <t>Squash bug</t>
    </r>
    <r>
      <rPr>
        <sz val="10"/>
        <rFont val="Arial"/>
        <family val="0"/>
      </rPr>
      <t xml:space="preserve">:  Keep headlands mowed and clean to reduce overwintering sites.
</t>
    </r>
    <r>
      <rPr>
        <u val="single"/>
        <sz val="10"/>
        <rFont val="Arial"/>
        <family val="2"/>
      </rPr>
      <t>Bacterial wilt</t>
    </r>
    <r>
      <rPr>
        <sz val="10"/>
        <rFont val="Arial"/>
        <family val="0"/>
      </rPr>
      <t xml:space="preserve">:  Remove infected plants.
</t>
    </r>
    <r>
      <rPr>
        <u val="single"/>
        <sz val="10"/>
        <rFont val="Arial"/>
        <family val="2"/>
      </rPr>
      <t>Slugs</t>
    </r>
    <r>
      <rPr>
        <sz val="10"/>
        <rFont val="Arial"/>
        <family val="2"/>
      </rPr>
      <t xml:space="preserve">:  </t>
    </r>
    <r>
      <rPr>
        <sz val="10"/>
        <rFont val="Arial"/>
        <family val="0"/>
      </rPr>
      <t>Hand pick/crush.</t>
    </r>
  </si>
  <si>
    <r>
      <t xml:space="preserve">Use jointless varieties when available to avoid damaging other fruit in packaging.
</t>
    </r>
    <r>
      <rPr>
        <u val="single"/>
        <sz val="10"/>
        <rFont val="Arial"/>
        <family val="2"/>
      </rPr>
      <t>Flea beetles/slugs/diseases</t>
    </r>
    <r>
      <rPr>
        <sz val="10"/>
        <rFont val="Arial"/>
        <family val="0"/>
      </rPr>
      <t xml:space="preserve">:  Use clean cultivation.
</t>
    </r>
    <r>
      <rPr>
        <u val="single"/>
        <sz val="10"/>
        <rFont val="Arial"/>
        <family val="2"/>
      </rPr>
      <t>Disease</t>
    </r>
    <r>
      <rPr>
        <sz val="10"/>
        <rFont val="Arial"/>
        <family val="0"/>
      </rPr>
      <t xml:space="preserve">:  Avoid working in fields when plants are wet. Avoid bringing contaminated soil on equipment to new land.
</t>
    </r>
    <r>
      <rPr>
        <u val="single"/>
        <sz val="10"/>
        <rFont val="Arial"/>
        <family val="2"/>
      </rPr>
      <t>TMV/TOMMV</t>
    </r>
    <r>
      <rPr>
        <sz val="10"/>
        <rFont val="Arial"/>
        <family val="0"/>
      </rPr>
      <t>:  Avoid wearing soiled clothes. Do not allow smoking or workers to handle tobacco products while working with plants.  Wash hands after smoking and weeding.  Handle plants as little as possible.  Clean tools after use.</t>
    </r>
  </si>
  <si>
    <t>Minimize chemical use. Use in conjunction with accurate pest identification and monitoring, action thresholds, alternative suppression tactics (biological, cultural, etc), and judgments based on previous year's weed map and/or pest scouting records.  (Example:  Use pheromone traps to monitor for corn earworm in sweet corn.)</t>
  </si>
  <si>
    <t>Select pesticides, formulations, and adjuvants based on least negative effects on environment, beneficials (e.g., pollinators, predators, parasites), and human health in addition to efficacy and economics.</t>
  </si>
  <si>
    <r>
      <t xml:space="preserve">Angular leaf spot, anthracnose, </t>
    </r>
    <r>
      <rPr>
        <i/>
        <sz val="10"/>
        <rFont val="Arial"/>
        <family val="2"/>
      </rPr>
      <t>Alternaria</t>
    </r>
    <r>
      <rPr>
        <sz val="10"/>
        <rFont val="Arial"/>
        <family val="0"/>
      </rPr>
      <t xml:space="preserve"> leaf spot, black rot, bacterial wilt, cucumber mosaic virus (CMV), downey mildew (</t>
    </r>
    <r>
      <rPr>
        <i/>
        <sz val="10"/>
        <rFont val="Arial"/>
        <family val="2"/>
      </rPr>
      <t>Pseudoperonospora cubensis</t>
    </r>
    <r>
      <rPr>
        <sz val="10"/>
        <rFont val="Arial"/>
        <family val="0"/>
      </rPr>
      <t xml:space="preserve">), </t>
    </r>
    <r>
      <rPr>
        <i/>
        <sz val="10"/>
        <rFont val="Arial"/>
        <family val="2"/>
      </rPr>
      <t>Phytophthora</t>
    </r>
    <r>
      <rPr>
        <sz val="10"/>
        <rFont val="Arial"/>
        <family val="0"/>
      </rPr>
      <t xml:space="preserve"> blight, fruit rot, powdery mildew, watermelon mosaic virus (WMV), papaya ringspot virsu (PRSV-W), zucchini yellow mosaic virus (ZYMV), seed decay</t>
    </r>
  </si>
  <si>
    <r>
      <t xml:space="preserve">Powdery mildew, </t>
    </r>
    <r>
      <rPr>
        <i/>
        <sz val="10"/>
        <rFont val="Arial"/>
        <family val="2"/>
      </rPr>
      <t>Plectosporium</t>
    </r>
    <r>
      <rPr>
        <sz val="10"/>
        <rFont val="Arial"/>
        <family val="0"/>
      </rPr>
      <t xml:space="preserve"> blight, downey mildew, anthracnose, scab, black rot, angular leaf spot, bacterial wilt, Phytophthora blight, fruit rot, post-harvest fruit rot (various fungi)</t>
    </r>
  </si>
  <si>
    <t>Plant only certified disease-free seed.</t>
  </si>
  <si>
    <t xml:space="preserve">Control all weeds, especially volunteer cucurbits, chickweed, pokeweed, and milkweed. </t>
  </si>
  <si>
    <r>
      <t>Flea beetles</t>
    </r>
    <r>
      <rPr>
        <sz val="10"/>
        <rFont val="Arial"/>
        <family val="0"/>
      </rPr>
      <t>:  Use row covers.</t>
    </r>
  </si>
  <si>
    <t>Plant only disease-free certified or foundation seed. Do not keep potatoes for seed.</t>
  </si>
  <si>
    <t>e.g., temperature controls in greenhouses; flame weeding or other heat mehtods for insects, disease, and weed control; noise makers, reflectors, ribbons, and predator models.</t>
  </si>
  <si>
    <t>e.g., synthetic row covers, fencing.</t>
  </si>
  <si>
    <t xml:space="preserve">Rotate every 2-3 years.  Avoid planting beans (especially early beans) where corn was grown the previous year, or late beans near corn where ECB may emerge.
After an episode of white mold, rotate away from susceptible crops (lettuce, cabbage, tomato, carrot, brassicas, and snap beans) for seven years. </t>
  </si>
  <si>
    <r>
      <t xml:space="preserve">Plant in well-drained soil to reduce risk of disease. 
</t>
    </r>
    <r>
      <rPr>
        <u val="single"/>
        <sz val="10"/>
        <rFont val="Arial"/>
        <family val="2"/>
      </rP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Slugs</t>
    </r>
    <r>
      <rPr>
        <sz val="10"/>
        <rFont val="Arial"/>
        <family val="0"/>
      </rPr>
      <t xml:space="preserve">:  Grow plants away from moist, shaded habitats. 
</t>
    </r>
    <r>
      <rPr>
        <u val="single"/>
        <sz val="10"/>
        <rFont val="Arial"/>
        <family val="2"/>
      </rPr>
      <t>Bean yellow mosaic virus</t>
    </r>
    <r>
      <rPr>
        <sz val="10"/>
        <rFont val="Arial"/>
        <family val="2"/>
      </rPr>
      <t>: Plant at least 800’ away from v</t>
    </r>
    <r>
      <rPr>
        <sz val="10"/>
        <rFont val="Arial"/>
        <family val="0"/>
      </rPr>
      <t xml:space="preserve">irus-source plants such as sweet clover, white clover, crimson clover and Gladiolus sp. 
</t>
    </r>
    <r>
      <rPr>
        <u val="single"/>
        <sz val="10"/>
        <rFont val="Arial"/>
        <family val="2"/>
      </rPr>
      <t>Mexican bean beetle</t>
    </r>
    <r>
      <rPr>
        <sz val="10"/>
        <rFont val="Arial"/>
        <family val="0"/>
      </rPr>
      <t>:  Avoid planting near hedgerows where beetles overwinter.  
S</t>
    </r>
    <r>
      <rPr>
        <u val="single"/>
        <sz val="10"/>
        <rFont val="Arial"/>
        <family val="2"/>
      </rPr>
      <t>eedcorn maggot</t>
    </r>
    <r>
      <rPr>
        <sz val="10"/>
        <rFont val="Arial"/>
        <family val="0"/>
      </rPr>
      <t>:  Plant shallow to promote rapid germination and early emergence.</t>
    </r>
  </si>
  <si>
    <r>
      <t xml:space="preserve">Plant in well-drained sandy soils for early plantings and in finer-textured soils with high moisture-holding capacities for late spring crops. 
</t>
    </r>
    <r>
      <rPr>
        <u val="single"/>
        <sz val="10"/>
        <rFont val="Arial"/>
        <family val="2"/>
      </rPr>
      <t>Pea aphid</t>
    </r>
    <r>
      <rPr>
        <sz val="10"/>
        <rFont val="Arial"/>
        <family val="0"/>
      </rPr>
      <t>:  Avoid planting near alfalfa, vetch, and clover.</t>
    </r>
  </si>
  <si>
    <t>5.  Bachman, J.  2005.  Season extension techniques for market gardeners.  National Sustainable Agriculture Information Service.  ATTRA Publication #IP035.  [Information on floating row covers, mulches and other techniques for pest management, and season-extension.]</t>
  </si>
  <si>
    <t xml:space="preserve">11.  Everts, K., S. Sardanelli, R. Kratochvil, and L.B. Gallagher.  2005.  Agricultural innovations fact sheet: Cultural practices for root-knot and root-lesion nematode suppression in vegetable crop rotations.  Sustainable Agriculture Research and Education.  SARE Publication #06AGI2005.  </t>
  </si>
  <si>
    <t xml:space="preserve">Select soils that are deep and well drained, such as sandy loams or well-drained loams.  Try to avoid areas subject to late spring frosts as emerging spears are easily injured. 
</t>
  </si>
  <si>
    <t>Disorders:</t>
  </si>
  <si>
    <t>Use tranplants clean of aphids, whiteflies, &amp; thrips. Use hot water treated seed or certified disease-free seed.   Use sterile growing media.</t>
  </si>
  <si>
    <t>2.  Mid-Atlantic Commercial Vegetable Production Recommendations.  2007.  University of Delaware.  [This guide is identical for PA, MD, DE, VA, and NJ].</t>
  </si>
  <si>
    <t>http://ag.udel.edu/extension/vegprogram/pdf/DEvegrecs2007.pdf</t>
  </si>
  <si>
    <t xml:space="preserve">3.  NYS IPM elements.  n.d.  New York State IPM Program.  Cornell University.  </t>
  </si>
  <si>
    <t>http://www.nysipm.cornell.edu/elements/default.asp</t>
  </si>
  <si>
    <t>4.  Umass Amherst.  IPM Guidelines.  2007.</t>
  </si>
  <si>
    <t>http://www.umass.edu/umext/ipm/guidelines/index.html</t>
  </si>
  <si>
    <t>Crop Specific Guides, Pest Fact Sheets, and Other Resources</t>
  </si>
  <si>
    <t>http://attra.ncat.org/attra-pub/seasonext.html</t>
  </si>
  <si>
    <t>PDF version available at &lt;http://attra.ncat.org/attra-pub/PDF/seasonext.pdf&gt;</t>
  </si>
  <si>
    <t xml:space="preserve">6.  Boucher, T.J. and R. Durgy.  2003.  Perimeter trap cropping works.  University of Connecticut Integrated Pest Management.  </t>
  </si>
  <si>
    <t>http://www.hort.uconn.edu/IPM/veg/htms/ptcworks.htm</t>
  </si>
  <si>
    <t>7.  Clark, A. (Ed.).  Managing Cover Crops Profitably 3rd ed. 2007.  Sustainable Agriculture Network.  Beltsville, MD.  Handbook Series Book 9.</t>
  </si>
  <si>
    <t>http://www.sare.org/publications/covercrops/covercrops.pdf</t>
  </si>
  <si>
    <t xml:space="preserve">8.  Dill, J. &amp; G. Koehler (Eds.).  2005.  Agricultural pocket pesticide calibration guide.  University of Maine Cooperative Extension &amp; USDA.  </t>
  </si>
  <si>
    <t>http://pronewengland.org/INFO/PROpubs/CalibrationGuide-small.pdf</t>
  </si>
  <si>
    <t xml:space="preserve">9.  Diver, S. 2002.  Flame weeding for vegetable crops.  National Sustainable Agriculture.   Information Service.  ATTRA Publication #CT165. </t>
  </si>
  <si>
    <t>http://www.attra.ncat.org/attra-pub/flameweedveg.html</t>
  </si>
  <si>
    <t xml:space="preserve">10.  DuFour, R.  2001.  BioIntensive integrated pest management.  National Sustainable Agriculture Information Service.  ATTRA Publication #IP049. </t>
  </si>
  <si>
    <t>http://www.attra.org/attra-pub/ipm.html</t>
  </si>
  <si>
    <r>
      <t>Whiteflies</t>
    </r>
    <r>
      <rPr>
        <sz val="10"/>
        <rFont val="Arial"/>
        <family val="0"/>
      </rPr>
      <t xml:space="preserve">:  Transplant clean plants to field.
</t>
    </r>
    <r>
      <rPr>
        <sz val="10"/>
        <rFont val="Arial"/>
        <family val="0"/>
      </rPr>
      <t>Use certified, disease-free seed, fungicide treated seed, or treat seed with hot water to disinfect.</t>
    </r>
  </si>
  <si>
    <r>
      <t>Flea beetles</t>
    </r>
    <r>
      <rPr>
        <sz val="10"/>
        <rFont val="Arial"/>
        <family val="0"/>
      </rPr>
      <t xml:space="preserve">:  Rotate crops.
</t>
    </r>
    <r>
      <rPr>
        <u val="single"/>
        <sz val="10"/>
        <rFont val="Arial"/>
        <family val="2"/>
      </rPr>
      <t>Anthracnose</t>
    </r>
    <r>
      <rPr>
        <sz val="10"/>
        <rFont val="Arial"/>
        <family val="0"/>
      </rPr>
      <t xml:space="preserve">:  Rotate with non-solanaceous crops for at least 3 years.
</t>
    </r>
    <r>
      <rPr>
        <u val="single"/>
        <sz val="10"/>
        <rFont val="Arial"/>
        <family val="2"/>
      </rPr>
      <t>Verticillium wilt</t>
    </r>
    <r>
      <rPr>
        <sz val="10"/>
        <rFont val="Arial"/>
        <family val="0"/>
      </rPr>
      <t>:  Follow a 4-5 year rotation with non-solanaceous crops and strawberry.</t>
    </r>
  </si>
  <si>
    <r>
      <t>Verticillium wilt</t>
    </r>
    <r>
      <rPr>
        <sz val="10"/>
        <rFont val="Arial"/>
        <family val="0"/>
      </rPr>
      <t>:  Remove and destroy infested plant material after harvest.</t>
    </r>
  </si>
  <si>
    <r>
      <t xml:space="preserve">To avoid resistence, do not use multiple nicotinoids on the same crop. 
Avoid using insecticides from the same resistance group more than once per year.
</t>
    </r>
    <r>
      <rPr>
        <u val="single"/>
        <sz val="10"/>
        <rFont val="Arial"/>
        <family val="2"/>
      </rPr>
      <t>TSSM</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r>
      <rPr>
        <u val="single"/>
        <sz val="10"/>
        <rFont val="Arial"/>
        <family val="2"/>
      </rPr>
      <t>Verticillium wilt</t>
    </r>
    <r>
      <rPr>
        <sz val="10"/>
        <rFont val="Arial"/>
        <family val="0"/>
      </rPr>
      <t>:  Fumigate in fall with Vapam as directed on label.</t>
    </r>
  </si>
  <si>
    <r>
      <t>Aphids</t>
    </r>
    <r>
      <rPr>
        <sz val="10"/>
        <rFont val="Arial"/>
        <family val="0"/>
      </rPr>
      <t xml:space="preserve">:  Scout plants beginning at seedling stage.  Check field margins where infestations begin. 
</t>
    </r>
    <r>
      <rPr>
        <u val="single"/>
        <sz val="10"/>
        <rFont val="Arial"/>
        <family val="2"/>
      </rPr>
      <t>Leafminers</t>
    </r>
    <r>
      <rPr>
        <sz val="10"/>
        <rFont val="Arial"/>
        <family val="0"/>
      </rPr>
      <t xml:space="preserve">:  Scout especially in mid-May, late-June, and mid-August. 
</t>
    </r>
    <r>
      <rPr>
        <u val="single"/>
        <sz val="10"/>
        <rFont val="Arial"/>
        <family val="2"/>
      </rPr>
      <t>Fall armyworm</t>
    </r>
    <r>
      <rPr>
        <sz val="10"/>
        <rFont val="Arial"/>
        <family val="0"/>
      </rPr>
      <t>:  Monitor moths with a bucket trap (eg Universal Moth trap or Multipher traps) with a lure (Scentry lure, PSU type).  Count moths at least weekly.  Scout by checking 100 plants in groups of 10 or 20 in a V or X pattern across the field.  Avoid checking only field edges and start at random, not only where damage is seen.</t>
    </r>
  </si>
  <si>
    <t xml:space="preserve">         </t>
  </si>
  <si>
    <t>&gt;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t>
  </si>
  <si>
    <t xml:space="preserve">&gt;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t>
  </si>
  <si>
    <t>IPM Practices</t>
  </si>
  <si>
    <t>Plant Family:</t>
  </si>
  <si>
    <t>Farm Info</t>
  </si>
  <si>
    <r>
      <t xml:space="preserve">Enter Farm Information below in the green boxes and then go to the </t>
    </r>
    <r>
      <rPr>
        <b/>
        <sz val="10"/>
        <rFont val="Arial"/>
        <family val="2"/>
      </rPr>
      <t>IPM Practices</t>
    </r>
    <r>
      <rPr>
        <sz val="10"/>
        <rFont val="Arial"/>
        <family val="0"/>
      </rPr>
      <t xml:space="preserve"> Tab.  </t>
    </r>
  </si>
  <si>
    <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</si>
  <si>
    <t>Do not cultivate or harvest when plants are wet. 
Remove diseased plant material.</t>
  </si>
  <si>
    <r>
      <t xml:space="preserve">Apply lime according to soil test results to maintain pH at 6.5-6.8. 
Apply less nitrogen fertiilizer if manure or legume sod was plowed down. 
Refer to NEVMG for plant nutrient recommendations.
</t>
    </r>
    <r>
      <rPr>
        <u val="single"/>
        <sz val="10"/>
        <rFont val="Arial"/>
        <family val="2"/>
      </rPr>
      <t>White rust / white blister</t>
    </r>
    <r>
      <rPr>
        <sz val="10"/>
        <rFont val="Arial"/>
        <family val="0"/>
      </rPr>
      <t xml:space="preserve">:  Maintain proper fertility levels, especially of phosphorus and potassium.                         </t>
    </r>
  </si>
  <si>
    <r>
      <t xml:space="preserve">Apply lime according to soil test to maintain soil pH at 6.0-6.8.  
Use a liquid starter fertilizer at transplanting, especially with cool soil conditions. Use a high phosphorus starter fertilzer mixed at a rate of 3 lb/50 gal of water. Apply 8 fluid ounces (1 cup) per transplant. Sidedress 50 lb/A of N 3-4 weeks after transplanting. On light soils, a second sidedressing may be necessary. Reduce or eliminate second sidedressing if manure was applied or a legume sod was plowed down. 
Refer to NEVMG for plant nutrient recommendations.
</t>
    </r>
    <r>
      <rPr>
        <u val="single"/>
        <sz val="10"/>
        <rFont val="Arial"/>
        <family val="2"/>
      </rPr>
      <t>Magnesium deficiency</t>
    </r>
    <r>
      <rPr>
        <sz val="10"/>
        <rFont val="Arial"/>
        <family val="0"/>
      </rPr>
      <t xml:space="preserve">:  Use dolomitic (high magnesium) limestone to partially meet plant requirements. For additional magnesium, spray plants with Epsom salts (magnesium sulfate) at 8 lb/A per week until green color is restored. 
</t>
    </r>
    <r>
      <rPr>
        <u val="single"/>
        <sz val="10"/>
        <rFont val="Arial"/>
        <family val="2"/>
      </rPr>
      <t>Blackheart</t>
    </r>
    <r>
      <rPr>
        <sz val="10"/>
        <rFont val="Arial"/>
        <family val="0"/>
      </rPr>
      <t>: Maintain high calcium level. 
Conduct tissue analysis to determine sufficiency of boron, manganese, and copper for future crops.</t>
    </r>
  </si>
  <si>
    <r>
      <t>Thrips</t>
    </r>
    <r>
      <rPr>
        <sz val="10"/>
        <rFont val="Arial"/>
        <family val="0"/>
      </rPr>
      <t xml:space="preserve">: Do not plant garlic near other </t>
    </r>
    <r>
      <rPr>
        <i/>
        <sz val="10"/>
        <rFont val="Arial"/>
        <family val="2"/>
      </rPr>
      <t xml:space="preserve">Allium, </t>
    </r>
    <r>
      <rPr>
        <sz val="10"/>
        <rFont val="Arial"/>
        <family val="0"/>
      </rPr>
      <t xml:space="preserve">alfalfa, cereal crops, clover, curcurbits, or brassica crops.                         </t>
    </r>
    <r>
      <rPr>
        <i/>
        <u val="single"/>
        <sz val="10"/>
        <rFont val="Arial"/>
        <family val="2"/>
      </rPr>
      <t>Fusarium</t>
    </r>
    <r>
      <rPr>
        <u val="single"/>
        <sz val="10"/>
        <rFont val="Arial"/>
        <family val="2"/>
      </rPr>
      <t>/downy mildew/white rot/</t>
    </r>
    <r>
      <rPr>
        <i/>
        <u val="single"/>
        <sz val="10"/>
        <rFont val="Arial"/>
        <family val="2"/>
      </rPr>
      <t xml:space="preserve">Botyrtis </t>
    </r>
    <r>
      <rPr>
        <u val="single"/>
        <sz val="10"/>
        <rFont val="Arial"/>
        <family val="2"/>
      </rPr>
      <t>blight/purple blotch</t>
    </r>
    <r>
      <rPr>
        <sz val="10"/>
        <rFont val="Arial"/>
        <family val="0"/>
      </rPr>
      <t xml:space="preserve">:  Rotate with non-host crops on a 3-4 year rotation. </t>
    </r>
  </si>
  <si>
    <r>
      <t>Onion maggot fly</t>
    </r>
    <r>
      <rPr>
        <sz val="10"/>
        <rFont val="Arial"/>
        <family val="0"/>
      </rPr>
      <t>:  Apply row covers over young transplants.</t>
    </r>
  </si>
  <si>
    <r>
      <t>Flea beetles/leafminers/ cabbage</t>
    </r>
    <r>
      <rPr>
        <sz val="10"/>
        <rFont val="Arial"/>
        <family val="0"/>
      </rPr>
      <t xml:space="preserve"> </t>
    </r>
    <r>
      <rPr>
        <u val="single"/>
        <sz val="10"/>
        <rFont val="Arial"/>
        <family val="2"/>
      </rPr>
      <t>maggot</t>
    </r>
    <r>
      <rPr>
        <sz val="10"/>
        <rFont val="Arial"/>
        <family val="2"/>
      </rPr>
      <t xml:space="preserve">:  </t>
    </r>
    <r>
      <rPr>
        <sz val="10"/>
        <rFont val="Arial"/>
        <family val="0"/>
      </rPr>
      <t>Use spunbonded row covers in spring crops.  Do not place over crops with aphids.</t>
    </r>
  </si>
  <si>
    <r>
      <t>Asparagus beetle/ Japanese beetle</t>
    </r>
    <r>
      <rPr>
        <sz val="10"/>
        <rFont val="Arial"/>
        <family val="2"/>
      </rPr>
      <t>:  Spot spray along edges of planting where overwintering adults colonize the field and/or band insecticide over the row to help spare natural enemies.</t>
    </r>
  </si>
  <si>
    <r>
      <t>Asparagus/Japanese beetles</t>
    </r>
    <r>
      <rPr>
        <sz val="10"/>
        <rFont val="Arial"/>
        <family val="0"/>
      </rPr>
      <t>:  Use selective inseticides on ferns.
Select appropriate biological and other low-risk pesticides that are registered for use in Maine and recommended for the crop per New England Extension recommendations.</t>
    </r>
  </si>
  <si>
    <t>Cultivate, mow, hoe, and/or hand remove insects and weeds, prune diseased or insect-infested plants, remove diseased plants.</t>
  </si>
  <si>
    <r>
      <t>Nematodes</t>
    </r>
    <r>
      <rPr>
        <sz val="10"/>
        <rFont val="Arial"/>
        <family val="0"/>
      </rPr>
      <t>:  Fumigate fields in the fall.  See NEVMG, Soil Fumigation Outdoors, for recommendations.</t>
    </r>
  </si>
  <si>
    <r>
      <t>Weeds</t>
    </r>
    <r>
      <rPr>
        <sz val="10"/>
        <rFont val="Arial"/>
        <family val="0"/>
      </rPr>
      <t xml:space="preserve">: Refer to NEVMG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r>
      <rPr>
        <u val="single"/>
        <sz val="10"/>
        <rFont val="Arial"/>
        <family val="2"/>
      </rPr>
      <t>Garden springtails</t>
    </r>
    <r>
      <rPr>
        <sz val="10"/>
        <rFont val="Arial"/>
        <family val="0"/>
      </rPr>
      <t>:  Spot-treat areas where damage occurs.</t>
    </r>
  </si>
  <si>
    <t>Incorporate compost before planting.  This is not applicable where seed corn maggot has been a problem.</t>
  </si>
  <si>
    <r>
      <t>Garden springtails</t>
    </r>
    <r>
      <rPr>
        <sz val="10"/>
        <rFont val="Arial"/>
        <family val="0"/>
      </rPr>
      <t>:  Avoid using reduced-till systems and planting in fields high in organic matter and soils that crack when drying.
Strip or zone tillage may be suitable for mid- to late-season varieties. Contact Maine Cooperative Extension for information.</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</si>
  <si>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</si>
  <si>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Blister beetles</t>
    </r>
    <r>
      <rPr>
        <sz val="10"/>
        <rFont val="Arial"/>
        <family val="2"/>
      </rPr>
      <t>: Control with a single spot spray using a broad-spectrum insecticide registered for flea beetles on these crops.</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</si>
  <si>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</si>
  <si>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</si>
  <si>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Onion thrips</t>
    </r>
    <r>
      <rPr>
        <sz val="10"/>
        <rFont val="Arial"/>
        <family val="0"/>
      </rPr>
      <t>: Use spreader-sticker for better coverage. Apply in early evening using high pressure and 100 gal water/A.</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</si>
  <si>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</si>
  <si>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0"/>
      </rPr>
      <t xml:space="preserve">: See NEVMG for recommendations.  Use stale seedbed technique if utilizing Gramoxone or Roundup 4S. For weed control between black plastic rows, see NEVMG in Weed Management section.
</t>
    </r>
    <r>
      <rPr>
        <u val="single"/>
        <sz val="10"/>
        <rFont val="Arial"/>
        <family val="2"/>
      </rPr>
      <t>Cucumber beetle</t>
    </r>
    <r>
      <rPr>
        <sz val="10"/>
        <rFont val="Arial"/>
        <family val="0"/>
      </rPr>
      <t>:  Treat perimeter trap crops with a systemic at planting or with a foliar insecticide as soon as the first beetles arrive.
F</t>
    </r>
    <r>
      <rPr>
        <u val="single"/>
        <sz val="10"/>
        <rFont val="Arial"/>
        <family val="2"/>
      </rPr>
      <t>lea beetles</t>
    </r>
    <r>
      <rPr>
        <sz val="10"/>
        <rFont val="Arial"/>
        <family val="0"/>
      </rPr>
      <t>:  Apply spot treatment targeting young plants along the field edge.</t>
    </r>
  </si>
  <si>
    <t xml:space="preserve">Apply lime according to soil test to maintain soil pH at 6.5-6.8. 
If the level of boron in the soil is low, apply as an additive to the fertilizer.  Refer to NEVMG for plant nutrient recommendations.
Apply less nitrogen fertilizer if manure or legume sod was plowed down. </t>
  </si>
  <si>
    <r>
      <t xml:space="preserve">Apply lime according to soil test to maintain soil pH at 6.5-6.8. Maintain adequate calcium levels to prevent tip burn. 
Add the band fertilizer amount to the preplant broadcast application if the fertilizer cannot be banded at planting.                                          If using transplants, use of a liquid starter fertilizer at planting time is beneficial, especially with cool soil conditions.  Use a high phosphorus starter fertilizer mixed at a rate of 2 lb/50 gal water.  Apply 8 fl oz (1 cup) per transplant. 
Apply less nitrogen fertilizer if manure or legume sod was plowed down. 
</t>
    </r>
    <r>
      <rPr>
        <u val="single"/>
        <sz val="10"/>
        <rFont val="Arial"/>
        <family val="2"/>
      </rPr>
      <t>Drop, white mold</t>
    </r>
    <r>
      <rPr>
        <sz val="10"/>
        <rFont val="Arial"/>
        <family val="0"/>
      </rPr>
      <t>:  Avoid excessive nitrogen fertilization. 
Refer to NEVMG for plant nutrient recommendations.</t>
    </r>
  </si>
  <si>
    <r>
      <t>Aphids</t>
    </r>
    <r>
      <rPr>
        <sz val="10"/>
        <rFont val="Arial"/>
        <family val="0"/>
      </rPr>
      <t xml:space="preserve">:  Monitor growing tips &amp; under leaf surfaces.
</t>
    </r>
    <r>
      <rPr>
        <u val="single"/>
        <sz val="10"/>
        <rFont val="Arial"/>
        <family val="2"/>
      </rPr>
      <t>Cutworms</t>
    </r>
    <r>
      <rPr>
        <sz val="10"/>
        <rFont val="Arial"/>
        <family val="0"/>
      </rPr>
      <t xml:space="preserve">:  Scout fields weekly checking at least 100 plants for fruit feeding.  Monitor with blacklight trap or yellow &amp; white Unitrap from July through September.
</t>
    </r>
    <r>
      <rPr>
        <u val="single"/>
        <sz val="10"/>
        <rFont val="Arial"/>
        <family val="2"/>
      </rPr>
      <t>Flea beetles</t>
    </r>
    <r>
      <rPr>
        <sz val="10"/>
        <rFont val="Arial"/>
        <family val="0"/>
      </rPr>
      <t xml:space="preserve">:  Sweep young plants along field edges 25 times.
</t>
    </r>
    <r>
      <rPr>
        <u val="single"/>
        <sz val="10"/>
        <rFont val="Arial"/>
        <family val="2"/>
      </rPr>
      <t>Slugs</t>
    </r>
    <r>
      <rPr>
        <sz val="10"/>
        <rFont val="Arial"/>
        <family val="0"/>
      </rPr>
      <t xml:space="preserve">:  Slugs:  Look for slivery slime trails on leaves or turn over soil clods or debris to find slugs during daylight hours.  May use shallow pans of beer or unbaited pitfall traps for monitoring populations.
</t>
    </r>
    <r>
      <rPr>
        <u val="single"/>
        <sz val="10"/>
        <rFont val="Arial"/>
        <family val="2"/>
      </rPr>
      <t>TSWV</t>
    </r>
    <r>
      <rPr>
        <sz val="10"/>
        <rFont val="Arial"/>
        <family val="0"/>
      </rPr>
      <t xml:space="preserve">:  Monitor thrip  and control as necessary. </t>
    </r>
  </si>
  <si>
    <r>
      <t xml:space="preserve">Leaf spots - early blight &amp; </t>
    </r>
    <r>
      <rPr>
        <i/>
        <u val="single"/>
        <sz val="10"/>
        <rFont val="Arial"/>
        <family val="2"/>
      </rPr>
      <t>Septoria</t>
    </r>
    <r>
      <rPr>
        <sz val="10"/>
        <rFont val="Arial"/>
        <family val="0"/>
      </rPr>
      <t>:  Utilize weather forecasting system.</t>
    </r>
  </si>
  <si>
    <r>
      <t xml:space="preserve">Anthracnose/Leaf spots - early blight &amp; </t>
    </r>
    <r>
      <rPr>
        <i/>
        <u val="single"/>
        <sz val="10"/>
        <rFont val="Arial"/>
        <family val="2"/>
      </rPr>
      <t>Septoria</t>
    </r>
    <r>
      <rPr>
        <sz val="10"/>
        <rFont val="Arial"/>
        <family val="0"/>
      </rPr>
      <t>:  Apply fungicides according to a disease forecasting system.</t>
    </r>
  </si>
  <si>
    <r>
      <t>Phytophthora blight &amp; fruit rot</t>
    </r>
    <r>
      <rPr>
        <sz val="10"/>
        <rFont val="Arial"/>
        <family val="0"/>
      </rPr>
      <t>: Prepare soil &amp; beds to enhance drainage.  Avoid planting in low areas.</t>
    </r>
  </si>
  <si>
    <r>
      <t>Chinese cabbage</t>
    </r>
    <r>
      <rPr>
        <sz val="10"/>
        <rFont val="Arial"/>
        <family val="0"/>
      </rPr>
      <t>:  See NEVMG p85 for details regarding nitrogen management.</t>
    </r>
  </si>
  <si>
    <t>e.g., select pesticides and time applications to minimize impace on beneficials, use floral perimeter crop to attract and support beneficial insects.</t>
  </si>
  <si>
    <t>e.g., predatory mites for control of two-spotted mites and thrips.</t>
  </si>
  <si>
    <t>Including weed-control decisions based on previous year's weed map, and/or pest scouting.</t>
  </si>
  <si>
    <t xml:space="preserve">Mow and shallowly disc (no deeper than 2-3") brush in early sping before spear emergence. 
Control weeds during the first season by slowly filling in trenches during the season.
Time cultivations with flushes of weeds. 
Can disc beds after harvest prior to herbicide application.                                               </t>
  </si>
  <si>
    <t>Aphids,cabbage looper, cutworms, leafhopper, tarnished plant bug, leafminer, slugs, whiteflies</t>
  </si>
  <si>
    <t>Aphids (green peach aphid), leafminers, blister beetles, cabbage looper, fall armyworm</t>
  </si>
  <si>
    <t>Major Diseases</t>
  </si>
  <si>
    <t>14.  Hazzard, R., A. Brown, and P. Westgate.  2008.  Using IPM in the field: Sweet corn insect management field scouting guide.  University of Massachusetts Extension Vegetable Program.</t>
  </si>
  <si>
    <t>15.  Hazzard, R., A. Brown, and P. Westgate.  2008.  Using IPM in the field: Sweet corn insect management record keeping book.  University of Massachusetts Extension Vegetable Program.</t>
  </si>
  <si>
    <r>
      <t>ECB</t>
    </r>
    <r>
      <rPr>
        <sz val="10"/>
        <rFont val="Arial"/>
        <family val="0"/>
      </rPr>
      <t xml:space="preserve">:  Monitor flight with baited net traps placed in weedy borders of corn fields.  Check traps once or twice per week.  Once flight is detected, scout weekly corn with newly emerging tassels for the presence of ECB larvae.  (Refer to NEVMG or reference # 14 for details.) 
</t>
    </r>
    <r>
      <rPr>
        <u val="single"/>
        <sz val="10"/>
        <rFont val="Arial"/>
        <family val="2"/>
      </rPr>
      <t>Fall armyworm larvae</t>
    </r>
    <r>
      <rPr>
        <sz val="10"/>
        <rFont val="Arial"/>
        <family val="0"/>
      </rPr>
      <t xml:space="preserve">:  Scout whorl stage and pre-tassel corn for damage.  
</t>
    </r>
    <r>
      <rPr>
        <u val="single"/>
        <sz val="10"/>
        <rFont val="Arial"/>
        <family val="2"/>
      </rPr>
      <t>Fall armyworm moths</t>
    </r>
    <r>
      <rPr>
        <sz val="10"/>
        <rFont val="Arial"/>
        <family val="0"/>
      </rPr>
      <t xml:space="preserve">:  Monitor whorl stage corn with pheromone bucket traps. Count moths at least weekly.  (Refer to NEVMG for details.) 
</t>
    </r>
    <r>
      <rPr>
        <u val="single"/>
        <sz val="10"/>
        <rFont val="Arial"/>
        <family val="2"/>
      </rPr>
      <t>CEW</t>
    </r>
    <r>
      <rPr>
        <sz val="10"/>
        <rFont val="Arial"/>
        <family val="0"/>
      </rPr>
      <t xml:space="preserve">:  Monitor with pheromone traps.  Place traps in blocks with fresh silk and count moths twice weekly to monitor average nightly catch.  (Refer to NEVMG for details.) 
</t>
    </r>
    <r>
      <rPr>
        <u val="single"/>
        <sz val="10"/>
        <rFont val="Arial"/>
        <family val="2"/>
      </rPr>
      <t>Cutworms</t>
    </r>
    <r>
      <rPr>
        <sz val="10"/>
        <rFont val="Arial"/>
        <family val="0"/>
      </rPr>
      <t xml:space="preserve">:  If cutworms have been a pest problem in other years, monitor adults with a pheromone bucket trap from March through May.  A catch of over 40 moths before June indicates that frequent spring and early summer scouting is prudent. Scout problem fields weekly early in season especially near field margins.  (Refer to NEVMG for details.) 
</t>
    </r>
    <r>
      <rPr>
        <u val="single"/>
        <sz val="10"/>
        <rFont val="Arial"/>
        <family val="2"/>
      </rPr>
      <t>Corn leaf aphid</t>
    </r>
    <r>
      <rPr>
        <sz val="10"/>
        <rFont val="Arial"/>
        <family val="0"/>
      </rPr>
      <t xml:space="preserve">:  Monitor while scouting pre-tassel stage corn for ECB or FAW in late July or August.
</t>
    </r>
    <r>
      <rPr>
        <u val="single"/>
        <sz val="10"/>
        <rFont val="Arial"/>
        <family val="2"/>
      </rPr>
      <t>Flea beetles</t>
    </r>
    <r>
      <rPr>
        <sz val="10"/>
        <rFont val="Arial"/>
        <family val="0"/>
      </rPr>
      <t>:  Scout frequently if Stewart's wilt has been an historical problem.</t>
    </r>
  </si>
  <si>
    <t xml:space="preserve">Release Trichogramma ostriniae, which attacks ECB eggs, to reduce the need for insecticide applications.  See NEVMG Biological controls or reference #14 for more information.  </t>
  </si>
  <si>
    <t>http://attra.ncat.org/attra-pub/organicmatters/conservationtillage.html</t>
  </si>
  <si>
    <r>
      <t>Heirloom varieties</t>
    </r>
    <r>
      <rPr>
        <sz val="10"/>
        <rFont val="Arial"/>
        <family val="0"/>
      </rPr>
      <t xml:space="preserve">:  Use rotation to prevent disease as most varieties are not resistent.
</t>
    </r>
    <r>
      <rPr>
        <u val="single"/>
        <sz val="10"/>
        <rFont val="Arial"/>
        <family val="2"/>
      </rPr>
      <t>Disease</t>
    </r>
    <r>
      <rPr>
        <sz val="10"/>
        <rFont val="Arial"/>
        <family val="0"/>
      </rPr>
      <t xml:space="preserve">:  Rotate out of tomatoes for at least 2 years.
</t>
    </r>
    <r>
      <rPr>
        <u val="single"/>
        <sz val="10"/>
        <rFont val="Arial"/>
        <family val="2"/>
      </rPr>
      <t>White mold/</t>
    </r>
    <r>
      <rPr>
        <i/>
        <u val="single"/>
        <sz val="10"/>
        <rFont val="Arial"/>
        <family val="2"/>
      </rPr>
      <t>Sclerotinia</t>
    </r>
    <r>
      <rPr>
        <u val="single"/>
        <sz val="10"/>
        <rFont val="Arial"/>
        <family val="2"/>
      </rPr>
      <t xml:space="preserve"> blight</t>
    </r>
    <r>
      <rPr>
        <sz val="10"/>
        <rFont val="Arial"/>
        <family val="0"/>
      </rPr>
      <t>:  Rotate with corn or other grass species.</t>
    </r>
  </si>
  <si>
    <r>
      <t xml:space="preserve">Grow in well-drained soils high in organic matter.
</t>
    </r>
    <r>
      <rPr>
        <u val="single"/>
        <sz val="10"/>
        <rFont val="Arial"/>
        <family val="2"/>
      </rPr>
      <t>CPB</t>
    </r>
    <r>
      <rPr>
        <sz val="10"/>
        <rFont val="Arial"/>
        <family val="0"/>
      </rPr>
      <t xml:space="preserve">:  Do not transplant to fields perviously planted to potato or eggplant.
</t>
    </r>
    <r>
      <rPr>
        <u val="single"/>
        <sz val="10"/>
        <rFont val="Arial"/>
        <family val="2"/>
      </rPr>
      <t>Slugs</t>
    </r>
    <r>
      <rPr>
        <sz val="10"/>
        <rFont val="Arial"/>
        <family val="0"/>
      </rPr>
      <t xml:space="preserve">:  Grow plants away from moist shaded habitats.
</t>
    </r>
    <r>
      <rPr>
        <u val="single"/>
        <sz val="10"/>
        <rFont val="Arial"/>
        <family val="2"/>
      </rPr>
      <t>TSSM</t>
    </r>
    <r>
      <rPr>
        <sz val="10"/>
        <rFont val="Arial"/>
        <family val="0"/>
      </rPr>
      <t xml:space="preserve">:  Avoid weedy fields and do not plant adjacent to legume forage crops.
</t>
    </r>
    <r>
      <rPr>
        <u val="single"/>
        <sz val="10"/>
        <rFont val="Arial"/>
        <family val="2"/>
      </rPr>
      <t>Anthracnose</t>
    </r>
    <r>
      <rPr>
        <sz val="10"/>
        <rFont val="Arial"/>
        <family val="0"/>
      </rPr>
      <t xml:space="preserve">:  Rotate non-host crops at least every other year.
</t>
    </r>
    <r>
      <rPr>
        <i/>
        <u val="single"/>
        <sz val="10"/>
        <rFont val="Arial"/>
        <family val="2"/>
      </rPr>
      <t>Phytophthora</t>
    </r>
    <r>
      <rPr>
        <u val="single"/>
        <sz val="10"/>
        <rFont val="Arial"/>
        <family val="2"/>
      </rPr>
      <t xml:space="preserve"> blight &amp; fruit rot</t>
    </r>
    <r>
      <rPr>
        <sz val="10"/>
        <rFont val="Arial"/>
        <family val="0"/>
      </rPr>
      <t xml:space="preserve">: Prepare soil &amp; beds to enhance drainage.  Avoid planting in low areas.
</t>
    </r>
    <r>
      <rPr>
        <u val="single"/>
        <sz val="10"/>
        <rFont val="Arial"/>
        <family val="2"/>
      </rPr>
      <t>CMV</t>
    </r>
    <r>
      <rPr>
        <sz val="10"/>
        <rFont val="Arial"/>
        <family val="0"/>
      </rPr>
      <t xml:space="preserve">:  Isolate tomato fields from cucurbits, especially where there is history of CMV.
</t>
    </r>
    <r>
      <rPr>
        <u val="single"/>
        <sz val="10"/>
        <rFont val="Arial"/>
        <family val="2"/>
      </rPr>
      <t>TSWV</t>
    </r>
    <r>
      <rPr>
        <sz val="10"/>
        <rFont val="Arial"/>
        <family val="0"/>
      </rPr>
      <t>:  Do not raise tomato, pepper, eggplant, or cauliflower in same greenhouse as ornamentals.</t>
    </r>
  </si>
  <si>
    <r>
      <t>ECB</t>
    </r>
    <r>
      <rPr>
        <sz val="10"/>
        <rFont val="Arial"/>
        <family val="0"/>
      </rPr>
      <t xml:space="preserve">:  Plow under corn refuse in the fall or early spring.  
</t>
    </r>
    <r>
      <rPr>
        <u val="single"/>
        <sz val="10"/>
        <rFont val="Arial"/>
        <family val="2"/>
      </rPr>
      <t>Cutworms</t>
    </r>
    <r>
      <rPr>
        <sz val="10"/>
        <rFont val="Arial"/>
        <family val="0"/>
      </rPr>
      <t>:   When corn follows sod/hay in rotation, use fall plowing to reduce spring egg-laying sites.</t>
    </r>
  </si>
  <si>
    <r>
      <t>Sap or picinic beetles</t>
    </r>
    <r>
      <rPr>
        <b/>
        <sz val="10"/>
        <rFont val="Arial"/>
        <family val="2"/>
      </rPr>
      <t xml:space="preserve">:  </t>
    </r>
    <r>
      <rPr>
        <sz val="10"/>
        <rFont val="Arial"/>
        <family val="2"/>
      </rPr>
      <t xml:space="preserve">Select varieties that have good tip cover. 
</t>
    </r>
    <r>
      <rPr>
        <u val="single"/>
        <sz val="10"/>
        <rFont val="Arial"/>
        <family val="2"/>
      </rPr>
      <t>Seed decay</t>
    </r>
    <r>
      <rPr>
        <sz val="10"/>
        <rFont val="Arial"/>
        <family val="2"/>
      </rPr>
      <t>:  Buy treated seed.</t>
    </r>
  </si>
  <si>
    <r>
      <t xml:space="preserve">Inspect weekly. 
</t>
    </r>
    <r>
      <rPr>
        <u val="single"/>
        <sz val="10"/>
        <rFont val="Arial"/>
        <family val="2"/>
      </rPr>
      <t>Cutworm caterpillars</t>
    </r>
    <r>
      <rPr>
        <sz val="10"/>
        <rFont val="Arial"/>
        <family val="0"/>
      </rPr>
      <t xml:space="preserve">:  Scout weekly checking at least 100 plants. </t>
    </r>
    <r>
      <rPr>
        <u val="single"/>
        <sz val="10"/>
        <rFont val="Arial"/>
        <family val="2"/>
      </rPr>
      <t xml:space="preserve"> 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Look for slivery slime trails on leaves or turn over soil clods or debris to find slugs during daylight hours.  May use shallow pans of beer or unbaited pitfall traps for monitoring populations.</t>
    </r>
  </si>
  <si>
    <t>Use the print button after clicking the import Data button above</t>
  </si>
  <si>
    <r>
      <t>Weeds</t>
    </r>
    <r>
      <rPr>
        <sz val="10"/>
        <rFont val="Arial"/>
        <family val="0"/>
      </rPr>
      <t xml:space="preserve">:  Use only herbicides registered for specific crops. 
</t>
    </r>
    <r>
      <rPr>
        <u val="single"/>
        <sz val="10"/>
        <rFont val="Arial"/>
        <family val="2"/>
      </rPr>
      <t>Aphids</t>
    </r>
    <r>
      <rPr>
        <sz val="10"/>
        <rFont val="Arial"/>
        <family val="0"/>
      </rPr>
      <t xml:space="preserve">:  Treat only if 20% of leaves have 5 or more aphids per leaf.  Spot treat to susceptible varieties if appropriate. 
</t>
    </r>
    <r>
      <rPr>
        <u val="single"/>
        <sz val="10"/>
        <rFont val="Arial"/>
        <family val="2"/>
      </rPr>
      <t>Cucumber beetle</t>
    </r>
    <r>
      <rPr>
        <sz val="10"/>
        <rFont val="Arial"/>
        <family val="0"/>
      </rPr>
      <t xml:space="preserve">:  For crops with low susceptibility to wilt and rapid early growth, including butternut and pumpkin, use an action threshold of 1 per plant.  At later growth stages, treat if there is extensive damage to fruit. 
</t>
    </r>
    <r>
      <rPr>
        <u val="single"/>
        <sz val="10"/>
        <rFont val="Arial"/>
        <family val="2"/>
      </rPr>
      <t>Squash bug</t>
    </r>
    <r>
      <rPr>
        <sz val="10"/>
        <rFont val="Arial"/>
        <family val="0"/>
      </rPr>
      <t xml:space="preserve">:  Treat if egg masses exceed 1 per 100' of row. 
</t>
    </r>
    <r>
      <rPr>
        <u val="single"/>
        <sz val="10"/>
        <rFont val="Arial"/>
        <family val="2"/>
      </rPr>
      <t>Squash vine borer</t>
    </r>
    <r>
      <rPr>
        <sz val="10"/>
        <rFont val="Arial"/>
        <family val="0"/>
      </rPr>
      <t xml:space="preserve">:  Make 2-4 weekly applications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Apply fungicides when diseases first occur.  Follow a regular spray program of eradicant or protective fungicides.  Cover leaf undersides and fruit.  Refer to NEVMG for additional guidelines.</t>
    </r>
  </si>
  <si>
    <r>
      <t xml:space="preserve">Do not apply insecticides when pollinators are active in the field.  </t>
    </r>
    <r>
      <rPr>
        <i/>
        <sz val="10"/>
        <rFont val="Arial"/>
        <family val="2"/>
      </rPr>
      <t>Note that squash bees (the most important pollinators of cucurbits) are highly active at dawn.</t>
    </r>
    <r>
      <rPr>
        <sz val="10"/>
        <rFont val="Arial"/>
        <family val="0"/>
      </rPr>
      <t xml:space="preserve">  If application of an insecticide is necessary during blossom, apply it in the evening after pollinators have left the field and avoid products that are toxic to pollinators.                                                                           </t>
    </r>
  </si>
  <si>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</si>
  <si>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r>
      <t xml:space="preserve">For fresh market, plant seeds 1 1/2-2" apart and 24-36" between rows, rate of 90-150 lb/A or 2 lb/200 ft in 24-36" rows.
For processing peas, seed 200-250 lb/A at 1" between plants and 7" between rows.
</t>
    </r>
    <r>
      <rPr>
        <u val="single"/>
        <sz val="10"/>
        <rFont val="Arial"/>
        <family val="2"/>
      </rPr>
      <t>Sugar snap peas</t>
    </r>
    <r>
      <rPr>
        <sz val="10"/>
        <rFont val="Arial"/>
        <family val="0"/>
      </rPr>
      <t>:  Use at least a 6' high trellis.  A double row can be planted for more efficent use of netting.</t>
    </r>
  </si>
  <si>
    <r>
      <t>Aphids</t>
    </r>
    <r>
      <rPr>
        <sz val="10"/>
        <rFont val="Arial"/>
        <family val="0"/>
      </rPr>
      <t xml:space="preserve">:  Begin scouting early June for aphids </t>
    </r>
    <r>
      <rPr>
        <b/>
        <sz val="10"/>
        <rFont val="Arial"/>
        <family val="2"/>
      </rPr>
      <t>and</t>
    </r>
    <r>
      <rPr>
        <sz val="10"/>
        <rFont val="Arial"/>
        <family val="0"/>
      </rPr>
      <t xml:space="preserve"> presence of beneficial species.
</t>
    </r>
    <r>
      <rPr>
        <u val="single"/>
        <sz val="10"/>
        <rFont val="Arial"/>
        <family val="2"/>
      </rPr>
      <t>Cutworms</t>
    </r>
    <r>
      <rPr>
        <sz val="10"/>
        <rFont val="Arial"/>
        <family val="0"/>
      </rPr>
      <t xml:space="preserve">: Scout fields 1-2 times per week through June after transplanting, checking at least 100 plants for leaf feeding and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Use pheromone traps to monitor adult flight activity.
</t>
    </r>
    <r>
      <rPr>
        <u val="single"/>
        <sz val="10"/>
        <rFont val="Arial"/>
        <family val="2"/>
      </rPr>
      <t>Pepper maggot</t>
    </r>
    <r>
      <rPr>
        <sz val="10"/>
        <rFont val="Arial"/>
        <family val="0"/>
      </rPr>
      <t xml:space="preserve">:  Monitor fruits of pepper plants adjacent to tree lines weekly in July for egg-laying scars.  Use cherry pepper plants located in perimeter as indicator plants.  Monitor adults with yellow sticky-traps hung in nearby trees and baited with vials of ammonia. 
</t>
    </r>
    <r>
      <rPr>
        <u val="single"/>
        <sz val="10"/>
        <rFont val="Arial"/>
        <family val="2"/>
      </rPr>
      <t>Bacterial spot</t>
    </r>
    <r>
      <rPr>
        <sz val="10"/>
        <rFont val="Arial"/>
        <family val="0"/>
      </rPr>
      <t xml:space="preserve">:  Scout fields weekly for plants with small brown leaf spots.
</t>
    </r>
    <r>
      <rPr>
        <u val="single"/>
        <sz val="10"/>
        <rFont val="Arial"/>
        <family val="2"/>
      </rPr>
      <t>TSWV</t>
    </r>
    <r>
      <rPr>
        <sz val="10"/>
        <rFont val="Arial"/>
        <family val="0"/>
      </rPr>
      <t>:  Monitor thrips in the greenhouse and control as necessary.</t>
    </r>
  </si>
  <si>
    <t>Transplant to 8" within rows and 3-3.5' between rows, allowing more space for larger plants.
When using black plastic (5' wide), plant 2 rows per bed with rows on each bed as far apart as the plastic permits and 18" apart in rows.</t>
  </si>
  <si>
    <r>
      <t xml:space="preserve">Space plants 6-12" apart with 18-36" between rows. 
</t>
    </r>
    <r>
      <rPr>
        <u val="single"/>
        <sz val="10"/>
        <rFont val="Arial"/>
        <family val="2"/>
      </rPr>
      <t>Leaf blight</t>
    </r>
    <r>
      <rPr>
        <sz val="10"/>
        <rFont val="Arial"/>
        <family val="0"/>
      </rPr>
      <t>:  Use wider plant spacing and/or raised beds to improve air circulation.</t>
    </r>
  </si>
  <si>
    <r>
      <t>Flea beetles</t>
    </r>
    <r>
      <rPr>
        <sz val="10"/>
        <rFont val="Arial"/>
        <family val="0"/>
      </rPr>
      <t xml:space="preserve">:  Remove or avoid spring weed hosts.
</t>
    </r>
    <r>
      <rPr>
        <u val="single"/>
        <sz val="10"/>
        <rFont val="Arial"/>
        <family val="2"/>
      </rPr>
      <t>Slugs/Diseases</t>
    </r>
    <r>
      <rPr>
        <sz val="10"/>
        <rFont val="Arial"/>
        <family val="0"/>
      </rPr>
      <t>:  Control weeds.</t>
    </r>
  </si>
  <si>
    <r>
      <t>Late blight/TMV/TOMMV</t>
    </r>
    <r>
      <rPr>
        <sz val="10"/>
        <rFont val="Arial"/>
        <family val="0"/>
      </rPr>
      <t>:  Use resistant cultivars where available.</t>
    </r>
  </si>
  <si>
    <t>Rotate crops that break the pest cycle. Do not plant crops from the same family at less than recommended intervals for the identified pest(s).</t>
  </si>
  <si>
    <t>Match crops to appropriate sites to optimize plant health and avoid known pests. (Example: Avoid planting crops susceptible to fungal diseases in low wet fields.)</t>
  </si>
  <si>
    <t>Choose pest-resistant cultivars. (Example: Plant virus and powdery mildew resistant vine crops.)</t>
  </si>
  <si>
    <t>General</t>
  </si>
  <si>
    <t>Plant Families</t>
  </si>
  <si>
    <t>Major Diseases:</t>
  </si>
  <si>
    <t>Example: Avoid planting crops susceptible to fungal diseases in low wet fields.</t>
  </si>
  <si>
    <t>Maine IPM Practices for Vegetable Production</t>
  </si>
  <si>
    <t>Resource List</t>
  </si>
  <si>
    <t xml:space="preserve">IPM Guidelines and Elements </t>
  </si>
  <si>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</si>
  <si>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looper/imported cabbage worm</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</si>
  <si>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maggot</t>
    </r>
    <r>
      <rPr>
        <sz val="10"/>
        <rFont val="Arial"/>
        <family val="0"/>
      </rPr>
      <t xml:space="preserve">:  Use drop nozzles directed to base of plant.  Use at least 100 gal water/A. </t>
    </r>
  </si>
  <si>
    <r>
      <t>Weeds</t>
    </r>
    <r>
      <rPr>
        <sz val="10"/>
        <rFont val="Arial"/>
        <family val="0"/>
      </rPr>
      <t xml:space="preserve">:  Use a directed/shielded spray when using any non-selective herbicide, such as Scythe.  For hand-held equipment spray to completely wet all weed foliage, but not to the point of runoff.    </t>
    </r>
  </si>
  <si>
    <t>http://www.ma.nrcs.usda.gov/news/publications/pestmgt.pdf</t>
  </si>
  <si>
    <t>http://www.xerces.org/Pollinator_Insect_Conservation/Farming_for_Bees_2nd_edition.pdf</t>
  </si>
  <si>
    <t>http://attra.ncat.org/attra-pub/covercrop.html</t>
  </si>
  <si>
    <t>http://www.attra.org/attra-pub/PDF/weed.pdf</t>
  </si>
  <si>
    <t>http://www.nysaes.cornell.edu/ent/biocontrol/</t>
  </si>
  <si>
    <t>http://www.wsi.nrcs.usda.gov/products/W2Q/pest/winpst.html</t>
  </si>
  <si>
    <t>http://nysipm.cornell.edu/scouting/weed_assmt.pdf</t>
  </si>
  <si>
    <t>Forecasting Service Websites</t>
  </si>
  <si>
    <t>http://www.ces.ncsu.edu/depts/pp/cucurbit/</t>
  </si>
  <si>
    <t>http://www.pestwatch.psu.edu/</t>
  </si>
  <si>
    <t>http://www.skybit.com/</t>
  </si>
  <si>
    <t>http://pmo.umext.maine.edu/apple/forecast.htm</t>
  </si>
  <si>
    <t>IPM Websites IPM</t>
  </si>
  <si>
    <t>http://ipmnet.org/cicp/Vegetable/veg.htm</t>
  </si>
  <si>
    <t>http://www.attra.ncat.org/pest.html</t>
  </si>
  <si>
    <t>http://www.northeastipm.org/vege_all.cfm</t>
  </si>
  <si>
    <t>http://www.pronewengland.org/INFO/PROInfoCropLivestock.htm</t>
  </si>
  <si>
    <t>http://www.umassvegetable.org/index.html</t>
  </si>
  <si>
    <r>
      <t xml:space="preserve">Select pesticides and time applications to minimize impact on pollinators and natural enemies of aphids: lady beetles, lacewings, predatory midges, flower fly larvae, the Braconid wasp, </t>
    </r>
    <r>
      <rPr>
        <i/>
        <sz val="10"/>
        <rFont val="Arial"/>
        <family val="0"/>
      </rPr>
      <t>Diaeretiella rapea</t>
    </r>
    <r>
      <rPr>
        <sz val="10"/>
        <rFont val="Arial"/>
        <family val="0"/>
      </rPr>
      <t>, and parasitic fungi.  
Use floral perimeter crop to attract and support these insects.</t>
    </r>
  </si>
  <si>
    <r>
      <t>Onion thrips</t>
    </r>
    <r>
      <rPr>
        <sz val="10"/>
        <rFont val="Arial"/>
        <family val="0"/>
      </rPr>
      <t>:  Preserve natural enemies (lacewing larvae, pirate bugs, and predatory thrips) and pollinators.</t>
    </r>
  </si>
  <si>
    <r>
      <t>Green peach aphid</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</si>
  <si>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&gt;Pesticide applicator must be properly licensed and certified when using restricted use pesticides or when doing custom pesticide applications for hire.  Contact Maine Board of Pesticides Control for license and certification requirements.</t>
  </si>
  <si>
    <r>
      <t>Bacterial spot (</t>
    </r>
    <r>
      <rPr>
        <i/>
        <sz val="10"/>
        <rFont val="Arial"/>
        <family val="2"/>
      </rPr>
      <t>Xanthomonas</t>
    </r>
    <r>
      <rPr>
        <sz val="10"/>
        <rFont val="Arial"/>
        <family val="0"/>
      </rPr>
      <t xml:space="preserve">), cucumber mosaic virus (CMV), damping-off, seed decay, </t>
    </r>
    <r>
      <rPr>
        <i/>
        <sz val="10"/>
        <rFont val="Arial"/>
        <family val="2"/>
      </rPr>
      <t>Phytophthora</t>
    </r>
    <r>
      <rPr>
        <sz val="10"/>
        <rFont val="Arial"/>
        <family val="0"/>
      </rPr>
      <t xml:space="preserve"> crown rot and blight, sunscald, tobacco and mosaic tomato virus (TMV, TOMMV), tomato spotted wilt virus (TSWV)</t>
    </r>
  </si>
  <si>
    <t>Preserve natural enemies (lady beetles, lacewings, spiders, syrphid fly larvae, wasps, and beneficial fungi) by using selective/microbial pesticides for other pests whenever possible.</t>
  </si>
  <si>
    <t>Use microbial pesticides for other pests whenever possible.</t>
  </si>
  <si>
    <r>
      <t xml:space="preserve">Use plastic mulch, especially if combined with trickle irrigation.
</t>
    </r>
    <r>
      <rPr>
        <u val="single"/>
        <sz val="10"/>
        <rFont val="Arial"/>
        <family val="2"/>
      </rPr>
      <t>Aphids</t>
    </r>
    <r>
      <rPr>
        <sz val="10"/>
        <rFont val="Arial"/>
        <family val="0"/>
      </rPr>
      <t>:  Use reflective plastic mulch.</t>
    </r>
  </si>
  <si>
    <t>Use reduced tillage and other residue management practices to suppress weeds and maintain soil organic matter as appropriate for crop.</t>
  </si>
  <si>
    <t>Use mulches including plastic or reflective mulches for insect or weed control.</t>
  </si>
  <si>
    <t>Inter-seed cover crop within or between rows to suppress weeds.</t>
  </si>
  <si>
    <t>Use mechanical pest controls. (Examples: Cultivate, mow, hoe, and hand remove insects and weeds, prune diseased or insect-infested plants, remove diseased plants.)</t>
  </si>
  <si>
    <r>
      <t>Blight</t>
    </r>
    <r>
      <rPr>
        <sz val="10"/>
        <rFont val="Arial"/>
        <family val="0"/>
      </rPr>
      <t xml:space="preserve">:  Eliminate weeds such as chickweed, pokeweed, and milkweed. 
</t>
    </r>
    <r>
      <rPr>
        <u val="single"/>
        <sz val="10"/>
        <rFont val="Arial"/>
        <family val="2"/>
      </rPr>
      <t>Leafminers</t>
    </r>
    <r>
      <rPr>
        <sz val="10"/>
        <rFont val="Arial"/>
        <family val="0"/>
      </rPr>
      <t xml:space="preserve">:  Remove weed hosts including lambsquarter, nightshade, chickweed, and plantain. </t>
    </r>
  </si>
  <si>
    <r>
      <t>Pea aphid</t>
    </r>
    <r>
      <rPr>
        <sz val="10"/>
        <rFont val="Arial"/>
        <family val="0"/>
      </rPr>
      <t>:  Apply a single systemic insecticide when 1-2 aphids per leaf, 2-3 aphids per stem tip, or 9-13 per sweep if a sweep net is used.</t>
    </r>
  </si>
  <si>
    <t xml:space="preserve">&gt; Always follow all pesticide label instructions and environmental cautions.    </t>
  </si>
  <si>
    <t xml:space="preserve"> &gt; Store, handle, transport, mix, use, and dispose of pesticides and pesticide containers per Maine Board of Pesticides Control recommendations and regulations.                 </t>
  </si>
  <si>
    <t xml:space="preserve">&gt; Follow state and federal worker protection standards.            </t>
  </si>
  <si>
    <t xml:space="preserve">&gt; When drawing water for pesticide mixing from any surface waters of the state, use anti-siphoning devices and do not use hoses that have been in contact with pesticides.     </t>
  </si>
  <si>
    <t>&gt; Do not mix or load pesticides within 50 ft from the high water mark of any surface waters of the state.</t>
  </si>
  <si>
    <t>Crucifers, Greens, and Herbs</t>
  </si>
  <si>
    <t>Cabbage, Broccolli, Cauliflower</t>
  </si>
  <si>
    <t>Lettuce, Endive, Escarole</t>
  </si>
  <si>
    <t>Common Crucifers</t>
  </si>
  <si>
    <t>Cabbage, Broccoli, Cauliflower</t>
  </si>
  <si>
    <t>Brussel Sprouts, Chinese Cabbage, Collards, Kohrabi, Mustard, Kale</t>
  </si>
  <si>
    <t>Major Pests</t>
  </si>
  <si>
    <t>Cabbage aphid, cabbage looper (CL), diamondback moth (DBM), imported cabbageworm (ICW), cabbage root maggot fly, cutworm, flea beetle, leaf miners, onion thrips, slugs, Swede midge, whiteflies</t>
  </si>
  <si>
    <r>
      <t>Transplants</t>
    </r>
    <r>
      <rPr>
        <sz val="10"/>
        <rFont val="Arial"/>
        <family val="0"/>
      </rPr>
      <t xml:space="preserve">:  Provide a complete nutrient solution supplemented with trace elements, (the latter especially if artifical mixes are used).  Follow directions on fertilizer label. Use a fertilizer in which most of the nitrogen is in nitrate form rather than ammonium or urea.  Use a liquid starter fertilizer when transplanting. Use a high phosphorus starter fertilizer mixed according to label instructions.
</t>
    </r>
    <r>
      <rPr>
        <u val="single"/>
        <sz val="10"/>
        <rFont val="Arial"/>
        <family val="2"/>
      </rPr>
      <t>Field Culture</t>
    </r>
    <r>
      <rPr>
        <sz val="10"/>
        <rFont val="Arial"/>
        <family val="0"/>
      </rPr>
      <t xml:space="preserve">:
Apply lime according to soil test results to maintain pH at 6.5-6.8.  Maintain high calcium (65-80% base saturation).  Use calcite lime or gypsum if necessary.
Reduce amount of sidedressed nitrogen fertilizer when growing on plastic mulch, apply when laying plastic.  Refer to NEVMG for nitrogen amounts when using fertigation.
Use less nitrogen fertilizer if manure or legume sod was plowed down.
</t>
    </r>
    <r>
      <rPr>
        <u val="single"/>
        <sz val="10"/>
        <rFont val="Arial"/>
        <family val="2"/>
      </rPr>
      <t>Blossom end rot/blotchy ripening/grewall</t>
    </r>
    <r>
      <rPr>
        <sz val="10"/>
        <rFont val="Arial"/>
        <family val="0"/>
      </rPr>
      <t xml:space="preserve">:  Use nitrate forms (no urea or ammonium sources) when sidedressing nitrogen.  Avoid excessive levels of potassium.
</t>
    </r>
    <r>
      <rPr>
        <u val="single"/>
        <sz val="10"/>
        <rFont val="Arial"/>
        <family val="2"/>
      </rPr>
      <t xml:space="preserve">Leaf spots - early blight &amp; </t>
    </r>
    <r>
      <rPr>
        <i/>
        <u val="single"/>
        <sz val="10"/>
        <rFont val="Arial"/>
        <family val="2"/>
      </rPr>
      <t>Septoria</t>
    </r>
    <r>
      <rPr>
        <sz val="10"/>
        <rFont val="Arial"/>
        <family val="0"/>
      </rPr>
      <t xml:space="preserve">:  Provide optimum nutrition throughout season.
</t>
    </r>
    <r>
      <rPr>
        <u val="single"/>
        <sz val="10"/>
        <rFont val="Arial"/>
        <family val="2"/>
      </rPr>
      <t>White mold/</t>
    </r>
    <r>
      <rPr>
        <i/>
        <u val="single"/>
        <sz val="10"/>
        <rFont val="Arial"/>
        <family val="2"/>
      </rPr>
      <t>Sclerotinia</t>
    </r>
    <r>
      <rPr>
        <sz val="10"/>
        <rFont val="Arial"/>
        <family val="0"/>
      </rPr>
      <t>:  Avoid excessive nitrogen levels.  Ensure adequate potassium fertility and calcium.</t>
    </r>
  </si>
  <si>
    <t xml:space="preserve">Apply lime according to soil test to maintain soil pH at 6.5 to 6.8. 
Apply less nitrogen fertilizer if manure or legume sod was plowed down. 
Refer to NEVMG for plant nutrient recommendations.
To prevent boron deficiency, apply 2 lb boron/A (10 lb Solubor, 20 lb borax) with the broadcast fertilizer application. Make sure that the next crop in the rotation schedule is not sensitive to boron residue. 
</t>
  </si>
  <si>
    <r>
      <t xml:space="preserve">Apply lime according to soil test to maintain soil pH at 6.8 to 7.0
</t>
    </r>
    <r>
      <rPr>
        <u val="single"/>
        <sz val="10"/>
        <rFont val="Arial"/>
        <family val="2"/>
      </rPr>
      <t>For new beds</t>
    </r>
    <r>
      <rPr>
        <sz val="10"/>
        <rFont val="Arial"/>
        <family val="0"/>
      </rPr>
      <t xml:space="preserve">: One year before planting deeply incorporate lime to insure proper pH at crown depth.
Apply phosphorus fertilizer to the bottom of the furrow at planting time.
Apply less nitrogen fertilizer if manure or legume sod was plowed down.
Refer to NEVMG for plant nutrient recommendations.
</t>
    </r>
  </si>
  <si>
    <r>
      <t xml:space="preserve">Apply lime according to soil test to maintain soil pH at 6.5-6.8. 
Apply no more than 80 to 100 lb/A combined weight of nitrogen and potash through the planter.  A sidedressing of 30 lb nitrogen/A at prebloom may extend harvest period and increase yields, especially on sandy soils.  Maching harvested beans beans are unlikely to need sidedressing.  Apply less nitrogen fertilizer if manure or legume sod was plowed down. Refer to NEVMG for nutrient recommendations. 
</t>
    </r>
    <r>
      <rPr>
        <u val="single"/>
        <sz val="10"/>
        <rFont val="Arial"/>
        <family val="2"/>
      </rPr>
      <t>Rust</t>
    </r>
    <r>
      <rPr>
        <sz val="10"/>
        <rFont val="Arial"/>
        <family val="0"/>
      </rPr>
      <t xml:space="preserve">:  Avoid overfertilization with high levels of nitrogen.  </t>
    </r>
  </si>
  <si>
    <r>
      <t xml:space="preserve">Apply lime according to soil test to maintain soil pH at 6.5-6.8. 
Refer to NEVMG for nutrient recommendations.  May inoculate seed at planting time with the appropriate species of </t>
    </r>
    <r>
      <rPr>
        <i/>
        <sz val="10"/>
        <rFont val="Arial"/>
        <family val="2"/>
      </rPr>
      <t>Rhizobium</t>
    </r>
    <r>
      <rPr>
        <sz val="10"/>
        <rFont val="Arial"/>
        <family val="0"/>
      </rPr>
      <t xml:space="preserve"> bacterium.  May sidedress with an additional 25 lb of nitrogen if </t>
    </r>
    <r>
      <rPr>
        <i/>
        <sz val="10"/>
        <rFont val="Arial"/>
        <family val="2"/>
      </rPr>
      <t>Rhizobium</t>
    </r>
    <r>
      <rPr>
        <sz val="10"/>
        <rFont val="Arial"/>
        <family val="0"/>
      </rPr>
      <t xml:space="preserve"> is not present, or leaching has occurred, or if early peas are desired.  
Apply less nitrogen fertilizer if manure or legume sod was plowed down.                  </t>
    </r>
  </si>
  <si>
    <r>
      <t>Disease</t>
    </r>
    <r>
      <rPr>
        <sz val="10"/>
        <rFont val="Arial"/>
        <family val="2"/>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May use preventive releases of the predatory mite </t>
    </r>
    <r>
      <rPr>
        <i/>
        <sz val="10"/>
        <rFont val="Arial"/>
        <family val="2"/>
      </rPr>
      <t>Phytoseiulus persimilis</t>
    </r>
    <r>
      <rPr>
        <sz val="10"/>
        <rFont val="Arial"/>
        <family val="0"/>
      </rPr>
      <t xml:space="preserve"> to suppress populations.</t>
    </r>
  </si>
  <si>
    <r>
      <t>Disease</t>
    </r>
    <r>
      <rPr>
        <sz val="10"/>
        <rFont val="Arial"/>
        <family val="0"/>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</si>
  <si>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t>Practice crop rotation.</t>
  </si>
  <si>
    <t>Plant 8-12" apart within rows and 32-42" between rows, depending on cultivars.  Plant slips at a depth of 3" with no less than 2 plant nodes in the ground and leaving 2 leaves or more above the ground.</t>
  </si>
  <si>
    <r>
      <t>Slugs</t>
    </r>
    <r>
      <rPr>
        <sz val="10"/>
        <rFont val="Arial"/>
        <family val="0"/>
      </rPr>
      <t>:  Hand pick/crush.</t>
    </r>
  </si>
  <si>
    <r>
      <t xml:space="preserve">Rotate crops, especially if double cropping in same field.
</t>
    </r>
    <r>
      <rPr>
        <u val="single"/>
        <sz val="10"/>
        <rFont val="Arial"/>
        <family val="2"/>
      </rPr>
      <t>Bottom rot</t>
    </r>
    <r>
      <rPr>
        <sz val="10"/>
        <rFont val="Arial"/>
        <family val="0"/>
      </rPr>
      <t xml:space="preserve">:  Rotate crops with non-hosts.  </t>
    </r>
  </si>
  <si>
    <r>
      <t>Cauliflower</t>
    </r>
    <r>
      <rPr>
        <sz val="10"/>
        <rFont val="Arial"/>
        <family val="0"/>
      </rPr>
      <t xml:space="preserve">: Plant in fertile, moist soil relatively high in organic matter and nitrogen.  For early plantings, plant in coarse textured soils (sands, sandy loams, etc.).
</t>
    </r>
    <r>
      <rPr>
        <u val="single"/>
        <sz val="10"/>
        <rFont val="Arial"/>
        <family val="2"/>
      </rPr>
      <t>Cauliflower &amp; broccoli</t>
    </r>
    <r>
      <rPr>
        <sz val="10"/>
        <rFont val="Arial"/>
        <family val="0"/>
      </rPr>
      <t>: Plant in raised beds of 4".</t>
    </r>
  </si>
  <si>
    <r>
      <t>Avoid close planting and orient rows in the direction of prevailing winds.  Do not plant in poorly drained areas or near moist, shady habitats.  Plant on raised beds.  Do not plant where excessive plant residues are present.
G</t>
    </r>
    <r>
      <rPr>
        <u val="single"/>
        <sz val="10"/>
        <rFont val="Arial"/>
        <family val="2"/>
      </rPr>
      <t>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Potato aphid</t>
    </r>
    <r>
      <rPr>
        <sz val="10"/>
        <rFont val="Arial"/>
        <family val="0"/>
      </rPr>
      <t xml:space="preserve">:  Avoid planting near members of the rose family. 
</t>
    </r>
    <r>
      <rPr>
        <u val="single"/>
        <sz val="10"/>
        <rFont val="Arial"/>
        <family val="2"/>
      </rPr>
      <t>Tarnished plant bug</t>
    </r>
    <r>
      <rPr>
        <sz val="10"/>
        <rFont val="Arial"/>
        <family val="0"/>
      </rPr>
      <t xml:space="preserve">:  DO NOT plant adjacent to alfalfa or hay field. 
</t>
    </r>
    <r>
      <rPr>
        <u val="single"/>
        <sz val="10"/>
        <rFont val="Arial"/>
        <family val="2"/>
      </rPr>
      <t>Mosaic viruses</t>
    </r>
    <r>
      <rPr>
        <sz val="10"/>
        <rFont val="Arial"/>
        <family val="0"/>
      </rPr>
      <t xml:space="preserve">:  Plant mosaic-indexed seed away from old lettice fields. 
</t>
    </r>
    <r>
      <rPr>
        <u val="single"/>
        <sz val="10"/>
        <rFont val="Arial"/>
        <family val="2"/>
      </rPr>
      <t>Yellows</t>
    </r>
    <r>
      <rPr>
        <sz val="10"/>
        <rFont val="Arial"/>
        <family val="0"/>
      </rPr>
      <t xml:space="preserve">:  Do not plant lettuce or other sensitive crops in fields or areas having a history of this disease.                               </t>
    </r>
  </si>
  <si>
    <r>
      <t>Cabbage aphids</t>
    </r>
    <r>
      <rPr>
        <sz val="10"/>
        <rFont val="Arial"/>
        <family val="0"/>
      </rPr>
      <t xml:space="preserve">:  Avoid fall plantings. 
</t>
    </r>
    <r>
      <rPr>
        <u val="single"/>
        <sz val="10"/>
        <rFont val="Arial"/>
        <family val="2"/>
      </rPr>
      <t>Cabbage maggot</t>
    </r>
    <r>
      <rPr>
        <sz val="10"/>
        <rFont val="Arial"/>
        <family val="0"/>
      </rPr>
      <t xml:space="preserve">:  Delay planting of brassica crops until after soil temperatures are high enough to kill eggs. </t>
    </r>
  </si>
  <si>
    <r>
      <t>Kale</t>
    </r>
    <r>
      <rPr>
        <sz val="10"/>
        <rFont val="Arial"/>
        <family val="0"/>
      </rPr>
      <t xml:space="preserve">:  Best to plant as fall crop, but can be succession planted all season. 
</t>
    </r>
    <r>
      <rPr>
        <u val="single"/>
        <sz val="10"/>
        <rFont val="Arial"/>
        <family val="2"/>
      </rPr>
      <t>Cabbage aphids</t>
    </r>
    <r>
      <rPr>
        <sz val="10"/>
        <rFont val="Arial"/>
        <family val="0"/>
      </rPr>
      <t xml:space="preserve">:  Avoid fall plantings of brussel sprouts. 
</t>
    </r>
    <r>
      <rPr>
        <u val="single"/>
        <sz val="10"/>
        <rFont val="Arial"/>
        <family val="2"/>
      </rPr>
      <t>Cabbage maggot</t>
    </r>
    <r>
      <rPr>
        <sz val="10"/>
        <rFont val="Arial"/>
        <family val="0"/>
      </rPr>
      <t xml:space="preserve">:  Delay planting of brassica crops until after soil temperatures are high enough to kill eggs. </t>
    </r>
  </si>
  <si>
    <t>Employ methods to avoid spreading pests (pathogens, weeds, and insects). (Example: Work crop when dry, work infested fields last, wash equipment between fields, etc.)</t>
  </si>
  <si>
    <t>http://pmo.umext.maine.edu/swetcorn/Corn.htm</t>
  </si>
  <si>
    <r>
      <t xml:space="preserve">Apply lime according to soil test to maintain soil pH at 6.0-6.8.  Watermelon can tolerate pH down to 5.5. 
If fertilizer cannot be banded at planting, add the band fertilizer amount to preplant broadcast application. Use drip irrigation and raised beds. Avoid overhead irrigation.Control all weeds, especially volunteer cucurbits, chickweed, pokeweed, and milkweed.
If growing plants on plastic mulch, nitrogen can be applied through trickle or overhead irrigation or sidedressed along the edge of the plastic mulch.  Foliar feeding rate is 4-5 lb urea/A. 
If using transplants, use of a liquid starter fertilizer at planting time is beneficial, especially with cool soil conditions.  Use a high phosphorus starter fertilizer mixed at a rate 2 lb/50 gal water.  Apply 8 fl oz (1 cup) per transplant.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</si>
  <si>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r>
      <t xml:space="preserve">Apply lime according to soil test to maintain soil pH at 6.5-6.8.  
If growing plants on plastic mulch, the amount of nitrogen fertilizer to be sidedressed can be reduced.  nitrogen can be applied through trickle or overhead irrigation or sidedressed along the edge of the plastic mulch.  Foliar feeding rate is 4-5 lb urea/A.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</si>
  <si>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t>Rotate out of cucurbits for at least 2 years, preferably 4 years.  If possible, rotate cucurbit crops between fields separated by at least 1/2 mile.</t>
  </si>
  <si>
    <t>.Pesticide applicator must be properly licensed and certified when using restricted use pesticides or when doing custom pesticide applications for hire.  Contact Maine Board of Pesticides Control for license and certification requirements.</t>
  </si>
  <si>
    <r>
      <t>Cabbage maggot</t>
    </r>
    <r>
      <rPr>
        <sz val="10"/>
        <rFont val="Arial"/>
        <family val="0"/>
      </rPr>
      <t xml:space="preserve">:  Manage using spunbonded row covers. </t>
    </r>
  </si>
  <si>
    <r>
      <t>Beets</t>
    </r>
    <r>
      <rPr>
        <sz val="10"/>
        <rFont val="Arial"/>
        <family val="0"/>
      </rPr>
      <t>: Maintain high organic content in soil with composted manure. Organic matter should be well decomposed to avoid scab problems with beets. </t>
    </r>
  </si>
  <si>
    <r>
      <t>Slugs</t>
    </r>
    <r>
      <rPr>
        <sz val="10"/>
        <rFont val="Arial"/>
        <family val="0"/>
      </rPr>
      <t>:  Scatter baits on the ground near infested plants.</t>
    </r>
  </si>
  <si>
    <t>Use pesticide-resistance management strategies where required acording to label instructions.</t>
  </si>
  <si>
    <t xml:space="preserve"> Asparagus</t>
  </si>
  <si>
    <r>
      <t>Weeds</t>
    </r>
    <r>
      <rPr>
        <sz val="10"/>
        <rFont val="Arial"/>
        <family val="0"/>
      </rPr>
      <t xml:space="preserve">:  Refer to NEVMG p147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</si>
  <si>
    <t>Use tranplants grown in New England to avoid importing DBM that have already developed resistance to one or more classes of insecticides.</t>
  </si>
  <si>
    <t xml:space="preserve">Plant disease-free certified or treated seed and disease-free transplants.  </t>
  </si>
  <si>
    <t>Use virus-free seed and seed treated for seed decay.</t>
  </si>
  <si>
    <t>Flaming can be used. Prepare seedbed at least 2-3 weeks prior planting so weeds after adequate time to emerge.
After crop emergence use shallow cultivation.  Do not move soil into corp row to reduce susceptibility to disease.</t>
  </si>
  <si>
    <r>
      <t>Drop, white mold</t>
    </r>
    <r>
      <rPr>
        <sz val="10"/>
        <rFont val="Arial"/>
        <family val="0"/>
      </rPr>
      <t xml:space="preserve">:  Sterilize soil with chemicals, steam, or heat (solarization) to reduce inoculum levels.
</t>
    </r>
    <r>
      <rPr>
        <u val="single"/>
        <sz val="10"/>
        <rFont val="Arial"/>
        <family val="2"/>
      </rPr>
      <t>Downey mildew</t>
    </r>
    <r>
      <rPr>
        <sz val="10"/>
        <rFont val="Arial"/>
        <family val="0"/>
      </rPr>
      <t>:  Protect greenhouse grown plants with fungicides to prevent introduction of disease into the field.</t>
    </r>
  </si>
  <si>
    <r>
      <t>Aphids</t>
    </r>
    <r>
      <rPr>
        <sz val="10"/>
        <rFont val="Arial"/>
        <family val="0"/>
      </rPr>
      <t xml:space="preserve">:  If one planting becomes infested, use tillage to incorporate crop residue and prevent spread to succession plantings.
</t>
    </r>
    <r>
      <rPr>
        <u val="single"/>
        <sz val="10"/>
        <rFont val="Arial"/>
        <family val="2"/>
      </rPr>
      <t>Drop, white mold</t>
    </r>
    <r>
      <rPr>
        <sz val="10"/>
        <rFont val="Arial"/>
        <family val="0"/>
      </rPr>
      <t xml:space="preserve">:  Deep plow after harvest to bury sclerotia.  Incorporation of Brassica crop residues may provide a suppressive effect.                                                     </t>
    </r>
  </si>
  <si>
    <t>Alternaria damping off, Alternaria leaf &amp; head rot, black leg, black rot, club root, downey mildew, Fusarium yellows, seed decay, wire stem, turnip mosaic virus</t>
  </si>
  <si>
    <r>
      <t>Sclerotinia</t>
    </r>
    <r>
      <rPr>
        <sz val="10"/>
        <rFont val="Arial"/>
        <family val="0"/>
      </rPr>
      <t>:  Sterilize soil using chemical, steam, or heat treatments (solarization).</t>
    </r>
  </si>
  <si>
    <r>
      <t>Flea beetles</t>
    </r>
    <r>
      <rPr>
        <sz val="10"/>
        <rFont val="Arial"/>
        <family val="0"/>
      </rPr>
      <t>:  Plant Italian or Oriental eggplant around tomato field.</t>
    </r>
  </si>
  <si>
    <r>
      <t>Transplants</t>
    </r>
    <r>
      <rPr>
        <sz val="10"/>
        <rFont val="Arial"/>
        <family val="0"/>
      </rPr>
      <t xml:space="preserve">:  Place on greenhouse bench so leaves do not touch or overlap during growing period.
</t>
    </r>
    <r>
      <rPr>
        <u val="single"/>
        <sz val="10"/>
        <rFont val="Arial"/>
        <family val="2"/>
      </rPr>
      <t>Field culture</t>
    </r>
    <r>
      <rPr>
        <sz val="10"/>
        <rFont val="Arial"/>
        <family val="0"/>
      </rPr>
      <t xml:space="preserve">:  
</t>
    </r>
    <r>
      <rPr>
        <u val="single"/>
        <sz val="10"/>
        <rFont val="Arial"/>
        <family val="2"/>
      </rPr>
      <t>Trellised</t>
    </r>
    <r>
      <rPr>
        <sz val="10"/>
        <rFont val="Arial"/>
        <family val="0"/>
      </rPr>
      <t xml:space="preserve"> - 6-7' between double row centers, 14-18" between plants, 18-24" between pairs of rows. 
</t>
    </r>
    <r>
      <rPr>
        <u val="single"/>
        <sz val="10"/>
        <rFont val="Arial"/>
        <family val="2"/>
      </rPr>
      <t>Staked</t>
    </r>
    <r>
      <rPr>
        <sz val="10"/>
        <rFont val="Arial"/>
        <family val="0"/>
      </rPr>
      <t xml:space="preserve"> - 12-18" apart in rows when pruning to a single stem, 18-24" apart when pruning to two stems, 5' between rows.
</t>
    </r>
    <r>
      <rPr>
        <u val="single"/>
        <sz val="10"/>
        <rFont val="Arial"/>
        <family val="2"/>
      </rPr>
      <t>Stake &amp; weave</t>
    </r>
    <r>
      <rPr>
        <sz val="10"/>
        <rFont val="Arial"/>
        <family val="0"/>
      </rPr>
      <t xml:space="preserve"> - 5-6" between rows, 18-24" between plants.
</t>
    </r>
    <r>
      <rPr>
        <u val="single"/>
        <sz val="10"/>
        <rFont val="Arial"/>
        <family val="2"/>
      </rPr>
      <t>Ground</t>
    </r>
    <r>
      <rPr>
        <sz val="10"/>
        <rFont val="Arial"/>
        <family val="0"/>
      </rPr>
      <t xml:space="preserve"> - For small-vined (determinate) varieties, 4-6' between rows, 12-24" between plants; for large-vined (indeterminate) varieties, 5-7' between rows, 2-3' between plants.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Stake plants to reduce fruit contact with soil.</t>
    </r>
  </si>
  <si>
    <r>
      <t xml:space="preserve">Apply black plastic mulch when soil is at or near moisture capacity.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Use mulch to reduce fruit contact with soil.</t>
    </r>
  </si>
  <si>
    <t xml:space="preserve">Buy top quality crowns.
For starting transplants, use sterilized medium of half sand and half peat or use a pest-free commercial seed starting mix.
Ensure plants are free of insects, diseases, and weeds before transplanting.                     </t>
  </si>
  <si>
    <r>
      <t>Botrytis blight</t>
    </r>
    <r>
      <rPr>
        <sz val="10"/>
        <rFont val="Arial"/>
        <family val="2"/>
      </rPr>
      <t>:  Reduce humidity within the plant canopy by using proper watering practices and spacing of plants.</t>
    </r>
  </si>
  <si>
    <r>
      <t xml:space="preserve">Irrigate during during dry periods.  Avoid organic mulches in wet seasons as may encourage rot.
</t>
    </r>
    <r>
      <rPr>
        <u val="single"/>
        <sz val="10"/>
        <rFont val="Arial"/>
        <family val="2"/>
      </rPr>
      <t>Onion thrips</t>
    </r>
    <r>
      <rPr>
        <sz val="10"/>
        <rFont val="Arial"/>
        <family val="2"/>
      </rPr>
      <t>:</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</si>
  <si>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Avoid organic mulches in wet seasons as may encourage rot. 
</t>
    </r>
    <r>
      <rPr>
        <u val="single"/>
        <sz val="10"/>
        <rFont val="Arial"/>
        <family val="2"/>
      </rPr>
      <t>Onion thrips</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</si>
  <si>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Irrigate early in the day to enhance rapid drying of foliage.  Irrigate regularly, especially in dry years.
</t>
    </r>
    <r>
      <rPr>
        <u val="single"/>
        <sz val="10"/>
        <rFont val="Arial"/>
        <family val="2"/>
      </rPr>
      <t>Onion thrips</t>
    </r>
    <r>
      <rPr>
        <sz val="10"/>
        <rFont val="Arial"/>
        <family val="0"/>
      </rPr>
      <t>:  Employ overhead irrigation to quickly lower populations.</t>
    </r>
  </si>
  <si>
    <r>
      <t xml:space="preserve">Maintain high level of soil moisture.
</t>
    </r>
    <r>
      <rPr>
        <u val="single"/>
        <sz val="10"/>
        <rFont val="Arial"/>
        <family val="2"/>
      </rPr>
      <t>Downy mildew</t>
    </r>
    <r>
      <rPr>
        <sz val="10"/>
        <rFont val="Arial"/>
        <family val="0"/>
      </rPr>
      <t>:  For transplants, irrigate early in the day and improve air circulation.</t>
    </r>
  </si>
  <si>
    <r>
      <t xml:space="preserve">Plow under or </t>
    </r>
    <r>
      <rPr>
        <sz val="10"/>
        <rFont val="Arial"/>
        <family val="0"/>
      </rPr>
      <t xml:space="preserve">remove crop residue after harvest.
</t>
    </r>
    <r>
      <rPr>
        <u val="single"/>
        <sz val="10"/>
        <rFont val="Arial"/>
        <family val="2"/>
      </rPr>
      <t>White rot</t>
    </r>
    <r>
      <rPr>
        <sz val="10"/>
        <rFont val="Arial"/>
        <family val="0"/>
      </rPr>
      <t>:  Destroy infected plants.</t>
    </r>
  </si>
  <si>
    <r>
      <t xml:space="preserve">Plow under or remove crop residue after harvest. 
</t>
    </r>
    <r>
      <rPr>
        <u val="single"/>
        <sz val="10"/>
        <rFont val="Arial"/>
        <family val="2"/>
      </rPr>
      <t>White rot</t>
    </r>
    <r>
      <rPr>
        <sz val="10"/>
        <rFont val="Arial"/>
        <family val="0"/>
      </rPr>
      <t>:  Destroy infected plants.</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</si>
  <si>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r>
      <rPr>
        <i/>
        <sz val="10"/>
        <rFont val="Arial"/>
        <family val="2"/>
      </rPr>
      <t>Fusarium</t>
    </r>
    <r>
      <rPr>
        <sz val="10"/>
        <rFont val="Arial"/>
        <family val="2"/>
      </rPr>
      <t xml:space="preserve">, </t>
    </r>
    <r>
      <rPr>
        <i/>
        <sz val="10"/>
        <rFont val="Arial"/>
        <family val="2"/>
      </rPr>
      <t>Penicillium</t>
    </r>
    <r>
      <rPr>
        <sz val="10"/>
        <rFont val="Arial"/>
        <family val="2"/>
      </rPr>
      <t xml:space="preserve">, </t>
    </r>
    <r>
      <rPr>
        <i/>
        <sz val="10"/>
        <rFont val="Arial"/>
        <family val="2"/>
      </rPr>
      <t>Botrytis</t>
    </r>
    <r>
      <rPr>
        <sz val="10"/>
        <rFont val="Arial"/>
        <family val="2"/>
      </rPr>
      <t xml:space="preserve"> rot</t>
    </r>
  </si>
  <si>
    <r>
      <t>Fusarium/Penicillium</t>
    </r>
    <r>
      <rPr>
        <u val="single"/>
        <sz val="10"/>
        <rFont val="Arial"/>
        <family val="2"/>
      </rPr>
      <t>/white rot/</t>
    </r>
    <r>
      <rPr>
        <i/>
        <u val="single"/>
        <sz val="10"/>
        <rFont val="Arial"/>
        <family val="2"/>
      </rPr>
      <t>Botrytis</t>
    </r>
    <r>
      <rPr>
        <u val="single"/>
        <sz val="10"/>
        <rFont val="Arial"/>
        <family val="2"/>
      </rPr>
      <t xml:space="preserve"> rot</t>
    </r>
    <r>
      <rPr>
        <sz val="10"/>
        <rFont val="Arial"/>
        <family val="0"/>
      </rPr>
      <t xml:space="preserve">:  Select the largest bulbs, and plant only those that show no sign of injury or disease.
Purchase pathogen-free seed and bulbs or treat seed with hot water or fungicides.    </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</si>
  <si>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</si>
  <si>
    <r>
      <t>Rhizoctonia</t>
    </r>
    <r>
      <rPr>
        <sz val="10"/>
        <rFont val="Arial"/>
        <family val="2"/>
      </rPr>
      <t xml:space="preserve"> root rot, stem canker, black rot</t>
    </r>
  </si>
  <si>
    <t>Use certified pest-free seeds where available.</t>
  </si>
  <si>
    <r>
      <t>White rot</t>
    </r>
    <r>
      <rPr>
        <sz val="10"/>
        <rFont val="Arial"/>
        <family val="0"/>
      </rPr>
      <t>:  Sanitize boots, tools, and equipment between fields.</t>
    </r>
  </si>
  <si>
    <r>
      <t>Onion maggot</t>
    </r>
    <r>
      <rPr>
        <sz val="10"/>
        <rFont val="Arial"/>
        <family val="0"/>
      </rPr>
      <t xml:space="preserve">: Remove cull piles.
</t>
    </r>
    <r>
      <rPr>
        <i/>
        <u val="single"/>
        <sz val="10"/>
        <rFont val="Arial"/>
        <family val="2"/>
      </rPr>
      <t>Botrytis</t>
    </r>
    <r>
      <rPr>
        <u val="single"/>
        <sz val="10"/>
        <rFont val="Arial"/>
        <family val="2"/>
      </rPr>
      <t xml:space="preserve"> blight</t>
    </r>
    <r>
      <rPr>
        <sz val="10"/>
        <rFont val="Arial"/>
        <family val="0"/>
      </rPr>
      <t>:  Plow under crop residues after harvest.</t>
    </r>
  </si>
  <si>
    <r>
      <t>Downey mildew/</t>
    </r>
    <r>
      <rPr>
        <i/>
        <u val="single"/>
        <sz val="10"/>
        <rFont val="Arial"/>
        <family val="2"/>
      </rPr>
      <t>Botrytis</t>
    </r>
    <r>
      <rPr>
        <u val="single"/>
        <sz val="10"/>
        <rFont val="Arial"/>
        <family val="2"/>
      </rPr>
      <t xml:space="preserve"> blight</t>
    </r>
    <r>
      <rPr>
        <sz val="10"/>
        <rFont val="Arial"/>
        <family val="0"/>
      </rPr>
      <t>:  Remove volunteer onion plants and wild Allium species.</t>
    </r>
  </si>
  <si>
    <r>
      <t>White rot</t>
    </r>
    <r>
      <rPr>
        <sz val="10"/>
        <rFont val="Arial"/>
        <family val="0"/>
      </rPr>
      <t>:  May winter flood.  Soil solarization is not recommended for Maine.</t>
    </r>
  </si>
  <si>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t>
  </si>
  <si>
    <r>
      <t xml:space="preserve">Use a boom-type sprayer with drop nozzles for best coverage of silks or ears. Arrange nozzles to sandwich the ear between the spray paths.  TX-10 or D2-25 hollow-cone nozzles at 75 to 100 psi provide excellent coverage. Do not use flat-fan nozzles or nozzles that produce large droplets.  
</t>
    </r>
    <r>
      <rPr>
        <u val="single"/>
        <sz val="10"/>
        <rFont val="Arial"/>
        <family val="2"/>
      </rPr>
      <t>ECB</t>
    </r>
    <r>
      <rPr>
        <sz val="10"/>
        <rFont val="Arial"/>
        <family val="0"/>
      </rPr>
      <t xml:space="preserve">:  Use a sprayer configuration with one nozzle directed into the tassel and a single drop nozzle to the upper parts of the plant for the best control.
</t>
    </r>
    <r>
      <rPr>
        <u val="single"/>
        <sz val="10"/>
        <rFont val="Arial"/>
        <family val="2"/>
      </rPr>
      <t>Weeds</t>
    </r>
    <r>
      <rPr>
        <sz val="10"/>
        <rFont val="Arial"/>
        <family val="0"/>
      </rPr>
      <t xml:space="preserve">:  Use a directed/shielded spray when using any non-selective herbicide, such as Scythe.  For hand-held equipment spray to completely wet all weed foliage, but not to the point of runoff.    
</t>
    </r>
  </si>
  <si>
    <t>May use water-sensitive cards to monitor spray pattern and drift during calibration.</t>
  </si>
  <si>
    <t>Rust, maize dwarf mosaic virus (MDMV), seed decay, Stewart's wilt (Pantoae [Erwinia] stewartii), common smut</t>
  </si>
  <si>
    <r>
      <t>Common stalk borer</t>
    </r>
    <r>
      <rPr>
        <sz val="10"/>
        <rFont val="Arial"/>
        <family val="0"/>
      </rPr>
      <t xml:space="preserve">:  Eliminate grassy weeds along field borders in August by mowing or applying herbicides. 
</t>
    </r>
    <r>
      <rPr>
        <u val="single"/>
        <sz val="10"/>
        <rFont val="Arial"/>
        <family val="2"/>
      </rPr>
      <t>ECB/CLA</t>
    </r>
    <r>
      <rPr>
        <sz val="10"/>
        <rFont val="Arial"/>
        <family val="0"/>
      </rPr>
      <t xml:space="preserve">:  Eliminate overwintering areas, e.g. weedy or grassy areas, cereals, particularly barley.
</t>
    </r>
    <r>
      <rPr>
        <u val="single"/>
        <sz val="10"/>
        <rFont val="Arial"/>
        <family val="2"/>
      </rPr>
      <t>MDMV</t>
    </r>
    <r>
      <rPr>
        <sz val="10"/>
        <rFont val="Arial"/>
        <family val="0"/>
      </rPr>
      <t xml:space="preserve">:  Eradicate Johnson grass. </t>
    </r>
  </si>
  <si>
    <r>
      <t>ECB/fall armyworm/CEW</t>
    </r>
    <r>
      <rPr>
        <sz val="10"/>
        <rFont val="Arial"/>
        <family val="2"/>
      </rPr>
      <t xml:space="preserve">:  Where allowed, consider using genetically modified Bt varieties using appropriate buffers and refugia. 
</t>
    </r>
    <r>
      <rPr>
        <u val="single"/>
        <sz val="10"/>
        <rFont val="Arial"/>
        <family val="2"/>
      </rPr>
      <t>Aphids</t>
    </r>
    <r>
      <rPr>
        <sz val="10"/>
        <rFont val="Arial"/>
        <family val="0"/>
      </rPr>
      <t xml:space="preserve">:  Use varieties with purple or green tassels which seem to be less susceptible. 
</t>
    </r>
    <r>
      <rPr>
        <u val="single"/>
        <sz val="10"/>
        <rFont val="Arial"/>
        <family val="2"/>
      </rPr>
      <t>Sap/picinic beetles</t>
    </r>
    <r>
      <rPr>
        <sz val="10"/>
        <rFont val="Arial"/>
        <family val="0"/>
      </rPr>
      <t xml:space="preserve">:  Select varieties that have good tip cover.
</t>
    </r>
    <r>
      <rPr>
        <u val="single"/>
        <sz val="10"/>
        <rFont val="Arial"/>
        <family val="2"/>
      </rPr>
      <t>Corn flea beetles</t>
    </r>
    <r>
      <rPr>
        <sz val="10"/>
        <rFont val="Arial"/>
        <family val="0"/>
      </rPr>
      <t xml:space="preserve">:  Plant varieties tolerant to Stewart's Wilt.
</t>
    </r>
    <r>
      <rPr>
        <u val="single"/>
        <sz val="10"/>
        <rFont val="Arial"/>
        <family val="2"/>
      </rPr>
      <t>MDMV</t>
    </r>
    <r>
      <rPr>
        <sz val="10"/>
        <rFont val="Arial"/>
        <family val="0"/>
      </rPr>
      <t xml:space="preserve">:  Plant resistant or tolerant corn varieties.  
</t>
    </r>
    <r>
      <rPr>
        <u val="single"/>
        <sz val="10"/>
        <rFont val="Arial"/>
        <family val="2"/>
      </rPr>
      <t>Rust</t>
    </r>
    <r>
      <rPr>
        <sz val="10"/>
        <rFont val="Arial"/>
        <family val="0"/>
      </rPr>
      <t xml:space="preserve">:  Plant rust-resistant varieties. 
</t>
    </r>
    <r>
      <rPr>
        <u val="single"/>
        <sz val="10"/>
        <rFont val="Arial"/>
        <family val="2"/>
      </rPr>
      <t>Stewart's wil</t>
    </r>
    <r>
      <rPr>
        <sz val="10"/>
        <rFont val="Arial"/>
        <family val="0"/>
      </rPr>
      <t>t:  Grow resistant varieties. Information on cultivar susceptibility is available online at http://www.sweetcorn.uiuc.edu/stewarts.</t>
    </r>
  </si>
  <si>
    <t>Release beneficial organisms where appropriate. (Example: release predatory mites for control of two-spotted mites and thrips.)</t>
  </si>
  <si>
    <t>Use compost as a soil amendment to increase biological diversity in soil and plant health and suppress plant disease.</t>
  </si>
  <si>
    <t>Examples: Snap, Dry, &amp; Lima</t>
  </si>
  <si>
    <t>Practice</t>
  </si>
  <si>
    <t>Benchmark</t>
  </si>
  <si>
    <t>Planned</t>
  </si>
  <si>
    <t>Base</t>
  </si>
  <si>
    <t>Medium</t>
  </si>
  <si>
    <t>High</t>
  </si>
  <si>
    <t>Total Potential:</t>
  </si>
  <si>
    <t xml:space="preserve">          </t>
  </si>
  <si>
    <t xml:space="preserve">16.  Hendrickson, J.  2003.  Cover crops on the intensive market farm.  </t>
  </si>
  <si>
    <t>http://www.hort.wisc.edu/FreshVeg/Publications/Cover crops on the intensive market farm.pdf</t>
  </si>
  <si>
    <t>17.  Invasive plant atlas of New England.  2004. University of Connecticut.</t>
  </si>
  <si>
    <t>http://nbii-nin.ciesin.columbia.edu/ipane/icat/catalogOfSpecies.do</t>
  </si>
  <si>
    <t>18.  Kersbergen, R. Cover crops for soil health.  2005.</t>
  </si>
  <si>
    <t>http://www.newenglandvfc.org/2005_conference/sessions/soil_health/cover_crops_soil_health.pdf</t>
  </si>
  <si>
    <t xml:space="preserve">19.  Kovatch, J., C. Petzoldt, &amp; J. Tette.  n.d.  A method to measure the environmental impact of pesticides.  New York State Integrated Pest Management.  Cornell University.  [Environmental impact quotients of pesticides]. </t>
  </si>
  <si>
    <t>http://nysipm.cornell.edu/publications/eiq/default.asp</t>
  </si>
  <si>
    <t>http://www.gemplers.com/pages/tech/ipmresistance.aspx</t>
  </si>
  <si>
    <t>ftp://ftp-fc.sc.egov.usda.gov/NHQ/ecs/Wild/IPM_Wildlife.pdf.</t>
  </si>
  <si>
    <t>http://www.nysipm.cornell.edu/factsheets/vegetables/</t>
  </si>
  <si>
    <t>http://attra.ncat.org/attra-pub/PDF/IPM/weed.pdf</t>
  </si>
  <si>
    <t>Asparagus aphids, asparagus miner, cutworms, asparagus beetle/ Japanese beetle</t>
  </si>
  <si>
    <t>Aphids, leafminers, margined blister beetle (most common blister beetle), cabbage maggot, flea beetles, leafhoppers, slugs</t>
  </si>
  <si>
    <t>Carrot rust fly, carrot weevil, cutworms, leafhoppers</t>
  </si>
  <si>
    <t>Cabbage looper, imported cabbageworm, green peach aphid, leafminers, mites, tarnished plant bug</t>
  </si>
  <si>
    <t>Onion thrips</t>
  </si>
  <si>
    <t>Cutworms, mites, onion maggot, onion thrips</t>
  </si>
  <si>
    <t>Cabbage maggot, cutworms, flea beetle</t>
  </si>
  <si>
    <t>Flea beetles, leafminers, aphids, cabbage maggot</t>
  </si>
  <si>
    <t>Aphids, cutworms, flea beetles, tortoise beetle, grubs, wireworms, slugs, whiteflies</t>
  </si>
  <si>
    <t>Leaf spots, blights, downy mildew</t>
  </si>
  <si>
    <t>Leaf blight (cercospora, septoria, or alternaria), Xanthomonas leaf blight, root-knot nematode, parsnip blight, aster yellows, sore head (parsnip only), root &amp; crown rot</t>
  </si>
  <si>
    <r>
      <t>Leaf blight (</t>
    </r>
    <r>
      <rPr>
        <i/>
        <sz val="10"/>
        <rFont val="Arial"/>
        <family val="2"/>
      </rPr>
      <t>Cercospora, Septoria</t>
    </r>
    <r>
      <rPr>
        <sz val="10"/>
        <rFont val="Arial"/>
        <family val="2"/>
      </rPr>
      <t>), basal stalk rot (</t>
    </r>
    <r>
      <rPr>
        <i/>
        <sz val="10"/>
        <rFont val="Arial"/>
        <family val="2"/>
      </rPr>
      <t>Rhizoctonia</t>
    </r>
    <r>
      <rPr>
        <sz val="10"/>
        <rFont val="Arial"/>
        <family val="2"/>
      </rPr>
      <t>)</t>
    </r>
  </si>
  <si>
    <t>Pesticide applicator must be properly licensed and certified when using restricted use pesticides or when doing custom pesticide applications for hire.  Contact Maine Board of Pesticides Control for license and certification requirements.</t>
  </si>
  <si>
    <t>1.   Howell, J.C., A.R. Bonanno, T.J. Boucher, R.L. Wick, R. Hazzard, &amp; B. Dicklow.  New England Vegetable Management Guide 2008-2009.  [Hard copies available from UMCE Highmoor Farm: 207-933-2100 or University of Massachusetts Outreach Bookstore: 413-545-2717]</t>
  </si>
  <si>
    <r>
      <t>CPB</t>
    </r>
    <r>
      <rPr>
        <sz val="10"/>
        <rFont val="Arial"/>
        <family val="0"/>
      </rPr>
      <t xml:space="preserve">:  Beauvaria bassiana may be used to suppress populations.  Bacillus thuringiensis tenebrionis may be used to kill larvae. </t>
    </r>
  </si>
  <si>
    <t>Crucifers, Greens, &amp; Herbs</t>
  </si>
  <si>
    <t>Brussel Sprouts, Chinese Cabbage, Collards, Kohrab, Mustard, Kale</t>
  </si>
  <si>
    <t>http://ag.udel.edu/extension/IPM/info/ipmveg.html</t>
  </si>
  <si>
    <t>http://www.umext.maine.edu/topics/pest.htm</t>
  </si>
  <si>
    <t>http://www.umaine.edu/umext/potatoprogram/</t>
  </si>
  <si>
    <r>
      <t>[</t>
    </r>
    <r>
      <rPr>
        <sz val="10"/>
        <rFont val="Arial"/>
        <family val="2"/>
      </rPr>
      <t>PDF version available online at</t>
    </r>
    <r>
      <rPr>
        <u val="single"/>
        <sz val="10"/>
        <color indexed="12"/>
        <rFont val="Arial"/>
        <family val="0"/>
      </rPr>
      <t xml:space="preserve"> &lt;http://www.attra.ncat.org/attrapub/PDF/flameweedveg.pdf&gt;.]</t>
    </r>
  </si>
  <si>
    <r>
      <t>Leaf blight</t>
    </r>
    <r>
      <rPr>
        <sz val="10"/>
        <rFont val="Arial"/>
        <family val="0"/>
      </rPr>
      <t xml:space="preserve">:  Rotate ground seedbeds. 
</t>
    </r>
    <r>
      <rPr>
        <u val="single"/>
        <sz val="10"/>
        <rFont val="Arial"/>
        <family val="2"/>
      </rPr>
      <t>Basal stalk rot</t>
    </r>
    <r>
      <rPr>
        <sz val="10"/>
        <rFont val="Arial"/>
        <family val="0"/>
      </rPr>
      <t>:  A two-year rotation is recommended. Avoid crops such as alfalfa and legume cover crops which can increase disease risk.</t>
    </r>
  </si>
  <si>
    <r>
      <t xml:space="preserve">Plant in deep, loamy, fertile, moist soil.  Avoid planting in heavy clay soils. 
</t>
    </r>
    <r>
      <rPr>
        <u val="single"/>
        <sz val="10"/>
        <rFont val="Arial"/>
        <family val="2"/>
      </rPr>
      <t>Green peach aphid</t>
    </r>
    <r>
      <rPr>
        <sz val="10"/>
        <rFont val="Arial"/>
        <family val="0"/>
      </rPr>
      <t xml:space="preserve">:  Plant away from Prunus sp. (peach, wild cherry, etc.). 
</t>
    </r>
    <r>
      <rPr>
        <u val="single"/>
        <sz val="10"/>
        <rFont val="Arial"/>
        <family val="2"/>
      </rPr>
      <t>Tarnished plant bug</t>
    </r>
    <r>
      <rPr>
        <sz val="10"/>
        <rFont val="Arial"/>
        <family val="0"/>
      </rPr>
      <t>:  DO NOT plant adjacent to alfalfa or hay field.</t>
    </r>
  </si>
  <si>
    <r>
      <t>Cabbage aphids</t>
    </r>
    <r>
      <rPr>
        <sz val="10"/>
        <rFont val="Arial"/>
        <family val="0"/>
      </rPr>
      <t xml:space="preserve">:  Avoid fall plantings.
</t>
    </r>
    <r>
      <rPr>
        <u val="single"/>
        <sz val="10"/>
        <rFont val="Arial"/>
        <family val="2"/>
      </rPr>
      <t>Cabbage maggot</t>
    </r>
    <r>
      <rPr>
        <sz val="10"/>
        <rFont val="Arial"/>
        <family val="0"/>
      </rPr>
      <t xml:space="preserve">:  Delay planting until after soil temperatures are high enough to kill eggs. </t>
    </r>
  </si>
  <si>
    <r>
      <t>Imported cabbage worm</t>
    </r>
    <r>
      <rPr>
        <sz val="10"/>
        <rFont val="Arial"/>
        <family val="0"/>
      </rPr>
      <t xml:space="preserve">:  Use bucket-type pheromone traps to monitor moth flight late July to August. 
</t>
    </r>
    <r>
      <rPr>
        <u val="single"/>
        <sz val="10"/>
        <rFont val="Arial"/>
        <family val="2"/>
      </rPr>
      <t>Green peach aphid</t>
    </r>
    <r>
      <rPr>
        <sz val="10"/>
        <rFont val="Arial"/>
        <family val="0"/>
      </rPr>
      <t>:  Begin to examine plants in early July.for aphids and the presence of beneficial species.</t>
    </r>
  </si>
  <si>
    <t>25.  Pest management.  1998.  National Association of Soil Conservation Districts.  [Tip sheet].</t>
  </si>
  <si>
    <r>
      <t>26.  Vaughn, M., M. Shepherd, C. Kremen, and S.H. Black.  Farming for Bees: Guidelines for Providing Native Bee Habitat on Farms.  2</t>
    </r>
    <r>
      <rPr>
        <vertAlign val="superscript"/>
        <sz val="12"/>
        <rFont val="Times New Roman"/>
        <family val="1"/>
      </rPr>
      <t>nd</t>
    </r>
    <r>
      <rPr>
        <sz val="12"/>
        <rFont val="Times New Roman"/>
        <family val="1"/>
      </rPr>
      <t xml:space="preserve"> ed.  2007.  Xerces Society for Invertebrate Conservation.  Portland, OR. </t>
    </r>
  </si>
  <si>
    <t xml:space="preserve">27.  Sullivan, P.  2003.  Overview of cover crops and green manure.  National Sustainable Agriculture Information Service.  ATTRA Publication #IP024. </t>
  </si>
  <si>
    <t xml:space="preserve">28.  Sullivan, P.  2003.  Principles of sustainable weed management for cropland.   </t>
  </si>
  <si>
    <t xml:space="preserve">29.  Weeden, C.R., A.M. Shelton, and M.P. Hoffmann (Eds.).  n.d.  Guide to biological control: A guide to natural enemies in North America.  Cornell University.  </t>
  </si>
  <si>
    <t>30.  Windows pesticide screening tool Win-PST 3.0.  n.d.  Natural Resources Conservation Service.</t>
  </si>
  <si>
    <t xml:space="preserve">31.  Weed Assessment List.  n.d.  New York State Integrated Pest Management Program.  Cornell University.  </t>
  </si>
  <si>
    <t xml:space="preserve">32.  Cucurbit downy mildew forecast homepage.  2008.  </t>
  </si>
  <si>
    <t>33.  PestWatch.  n.d.  Penn State University. [A free internet-based insect and disease forecasting service for sweet corn and other crops.  Based on in-season data from Maine and other NE states.].</t>
  </si>
  <si>
    <t>34.  Skybit.com.  n.d.  [Commercial weather service].</t>
  </si>
  <si>
    <t xml:space="preserve">35.  University of Maine Cooperative Extension Maine apple IPM program forecast.  2007.  [Includes current and long-range weather forecasts.] </t>
  </si>
  <si>
    <t>36.  Database of IPM resources (DIR).  n.d.</t>
  </si>
  <si>
    <t xml:space="preserve">37.  National Sustainable Agriculture Information Service.  2007.  [Source for IPM and organic guidelines for many pests and practices]. </t>
  </si>
  <si>
    <t>38.  Northeast IPM Center.  2008.  [Searchable database of IPM resources].</t>
  </si>
  <si>
    <t>39.  ProNewEngland.  [Links to web resources for New England IPM].</t>
  </si>
  <si>
    <t xml:space="preserve">40  UMassAmherst Vegetable Program.  2007. </t>
  </si>
  <si>
    <t>41.  University of Delaware Cooperative Extension IPM - Vegetables.</t>
  </si>
  <si>
    <t xml:space="preserve">42.  University of Maine Cooperative Extension Integrated Pest Management. </t>
  </si>
  <si>
    <r>
      <t>43.  University of Maine Cooperative Extension Potato Program</t>
    </r>
    <r>
      <rPr>
        <b/>
        <sz val="12"/>
        <rFont val="Times New Roman"/>
        <family val="1"/>
      </rPr>
      <t xml:space="preserve">.  </t>
    </r>
    <r>
      <rPr>
        <sz val="12"/>
        <rFont val="Times New Roman"/>
        <family val="1"/>
      </rPr>
      <t>2008.</t>
    </r>
    <r>
      <rPr>
        <b/>
        <sz val="12"/>
        <rFont val="Times New Roman"/>
        <family val="1"/>
      </rPr>
      <t xml:space="preserve">  </t>
    </r>
  </si>
  <si>
    <r>
      <t>44.  University of Maine Cooperative Extension Sweet Corn IPM</t>
    </r>
    <r>
      <rPr>
        <b/>
        <sz val="12"/>
        <rFont val="Times New Roman"/>
        <family val="1"/>
      </rPr>
      <t xml:space="preserve">.  </t>
    </r>
    <r>
      <rPr>
        <sz val="12"/>
        <rFont val="Times New Roman"/>
        <family val="1"/>
      </rPr>
      <t>2008.</t>
    </r>
    <r>
      <rPr>
        <b/>
        <sz val="12"/>
        <rFont val="Times New Roman"/>
        <family val="1"/>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</si>
  <si>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Cabbage looper</t>
    </r>
    <r>
      <rPr>
        <sz val="10"/>
        <rFont val="Arial"/>
        <family val="2"/>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</si>
  <si>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</si>
  <si>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CL, DBM, ICW</t>
    </r>
    <r>
      <rPr>
        <sz val="10"/>
        <rFont val="Arial"/>
        <family val="0"/>
      </rPr>
      <t>:  Use drop nozzles for better coverage of lower leaf surfaces.</t>
    </r>
  </si>
  <si>
    <r>
      <t>Cucumber beetle</t>
    </r>
    <r>
      <rPr>
        <sz val="10"/>
        <rFont val="Arial"/>
        <family val="2"/>
      </rPr>
      <t xml:space="preserve">: </t>
    </r>
    <r>
      <rPr>
        <sz val="10"/>
        <rFont val="Arial"/>
        <family val="0"/>
      </rPr>
      <t xml:space="preserve"> Use transplants to allow plants to reach a later growth stage before beetles arrive.
</t>
    </r>
    <r>
      <rPr>
        <u val="single"/>
        <sz val="10"/>
        <rFont val="Arial"/>
        <family val="2"/>
      </rPr>
      <t>Seed corn maggot</t>
    </r>
    <r>
      <rPr>
        <sz val="10"/>
        <rFont val="Arial"/>
        <family val="0"/>
      </rPr>
      <t>: Delay planting until soil is warm (check on this)</t>
    </r>
  </si>
  <si>
    <r>
      <t>Cucumber beetle</t>
    </r>
    <r>
      <rPr>
        <sz val="10"/>
        <rFont val="Arial"/>
        <family val="2"/>
      </rPr>
      <t>:  Use a perimeter trap crop of Blue Hubbard, buttercup squash, or Cucurbita maxima variety in 1-2 rows (always use 2 rows near woods or last year's fields.  Treat borders with a systemic at planting or with a foliar insecticide as soon as the first beetles arrive.  Do not use a crop that is highly susceptible to bacterial wilt in the border. 
Squash bug:  Plant a perimeter of squash (summer, Hubbard, marrow) 1-2 weeks before planting or transplanting melons.  Spray adult bugs at base of trap crop with an effective insecticide just before melons emerge or before transplanting, and 5-10 days later.</t>
    </r>
  </si>
  <si>
    <t>e.g., tile drainage, avoiding planting in low and wet places, sub soiling, grassed waterways, raised beds.</t>
  </si>
  <si>
    <t>e.g., pheromone laminate clip-ons or rings for tomoato pinworm</t>
  </si>
  <si>
    <r>
      <t>Rutabaga</t>
    </r>
    <r>
      <rPr>
        <sz val="10"/>
        <rFont val="Arial"/>
        <family val="0"/>
      </rPr>
      <t xml:space="preserve">:  Seed 4-8" within rows and 30" between rows 1/2" deep. 
</t>
    </r>
    <r>
      <rPr>
        <u val="single"/>
        <sz val="10"/>
        <rFont val="Arial"/>
        <family val="2"/>
      </rPr>
      <t>Turnip</t>
    </r>
    <r>
      <rPr>
        <sz val="10"/>
        <rFont val="Arial"/>
        <family val="0"/>
      </rPr>
      <t>:  Seed 2-3" within rows and 14-18" between rows 1/2" deep.</t>
    </r>
  </si>
  <si>
    <r>
      <t>Leaf blight</t>
    </r>
    <r>
      <rPr>
        <sz val="10"/>
        <rFont val="Arial"/>
        <family val="0"/>
      </rPr>
      <t xml:space="preserve">:  Apply fungicides based on a disease forecasting system.
</t>
    </r>
    <r>
      <rPr>
        <u val="single"/>
        <sz val="10"/>
        <rFont val="Arial"/>
        <family val="2"/>
      </rPr>
      <t>Cabbage looper/imported cabbage worm</t>
    </r>
    <r>
      <rPr>
        <sz val="10"/>
        <rFont val="Arial"/>
        <family val="0"/>
      </rPr>
      <t xml:space="preserve">:  Treat young plants only if weather conditions delay plant development and at least 35% of them are infested. 
</t>
    </r>
    <r>
      <rPr>
        <u val="single"/>
        <sz val="10"/>
        <rFont val="Arial"/>
        <family val="2"/>
      </rPr>
      <t>Green peach aphid</t>
    </r>
    <r>
      <rPr>
        <sz val="10"/>
        <rFont val="Arial"/>
        <family val="0"/>
      </rPr>
      <t xml:space="preserve">:  Spray only when aphids are increasing and building up to high numbers.   </t>
    </r>
  </si>
  <si>
    <r>
      <t>Aphids</t>
    </r>
    <r>
      <rPr>
        <sz val="10"/>
        <rFont val="Arial"/>
        <family val="0"/>
      </rPr>
      <t xml:space="preserve">:  Treat if greater than 10% of plants are infested. 
</t>
    </r>
    <r>
      <rPr>
        <u val="single"/>
        <sz val="10"/>
        <rFont val="Arial"/>
        <family val="2"/>
      </rPr>
      <t>Cabbage maggot</t>
    </r>
    <r>
      <rPr>
        <sz val="10"/>
        <rFont val="Arial"/>
        <family val="0"/>
      </rPr>
      <t xml:space="preserve">:  Apply a soil drench 2-3 days after finding an average of 1 egg/plant. </t>
    </r>
  </si>
  <si>
    <r>
      <t>Weeds</t>
    </r>
    <r>
      <rPr>
        <sz val="10"/>
        <rFont val="Arial"/>
        <family val="0"/>
      </rPr>
      <t xml:space="preserve">:  Use stale seedbed technique utilizing Roundup or Scythe.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Seed decay</t>
    </r>
    <r>
      <rPr>
        <sz val="10"/>
        <rFont val="Arial"/>
        <family val="0"/>
      </rPr>
      <t>:  Purchase treated seed.</t>
    </r>
  </si>
  <si>
    <r>
      <t>Weeds</t>
    </r>
    <r>
      <rPr>
        <sz val="10"/>
        <rFont val="Arial"/>
        <family val="0"/>
      </rPr>
      <t xml:space="preserve">:  Use stale seedbed technique utilizing Gramoxone Inteon 2S or Scythe. 
</t>
    </r>
    <r>
      <rPr>
        <u val="single"/>
        <sz val="10"/>
        <rFont val="Arial"/>
        <family val="2"/>
      </rPr>
      <t>Pesticides</t>
    </r>
    <r>
      <rPr>
        <sz val="10"/>
        <rFont val="Arial"/>
        <family val="0"/>
      </rPr>
      <t xml:space="preserve">:  When appropriate, using banding to pre-plant incorporate or soil spray and mechanically incorporate or irrigate.                            </t>
    </r>
  </si>
  <si>
    <r>
      <t xml:space="preserve">Do not plant sweet corn in the same acreage each year.  If necessary to plant sweet corn on the same acreage, ideally utilize acreage where 50% or more was not planted to sweet corn the previous year. Plow down to incorporate plant residue between crops.
</t>
    </r>
    <r>
      <rPr>
        <u val="single"/>
        <sz val="10"/>
        <rFont val="Arial"/>
        <family val="2"/>
      </rPr>
      <t>Wireworm/white grubs</t>
    </r>
    <r>
      <rPr>
        <sz val="10"/>
        <rFont val="Arial"/>
        <family val="0"/>
      </rPr>
      <t xml:space="preserve">:  Do not grow corn in rotation with sod or grass crops. Delay planting on such land for at least two years after the sod has been broken. Summer fallow is recommended for at least one season. </t>
    </r>
  </si>
  <si>
    <r>
      <t xml:space="preserve">Avoid planting while soil temperature is lower than 55°F. If soil temperature is below 60°F, it is advisable to plant treated seed. If planting untreated seed, wait until the soil temperature is at least 65°F.
</t>
    </r>
    <r>
      <rPr>
        <u val="single"/>
        <sz val="10"/>
        <rFont val="Arial"/>
        <family val="2"/>
      </rPr>
      <t>Rust</t>
    </r>
    <r>
      <rPr>
        <sz val="10"/>
        <rFont val="Arial"/>
        <family val="0"/>
      </rPr>
      <t xml:space="preserve">:  Plant early maturing and rust-resistant varieties. 
</t>
    </r>
    <r>
      <rPr>
        <u val="single"/>
        <sz val="10"/>
        <rFont val="Arial"/>
        <family val="2"/>
      </rPr>
      <t>Corn leaf aphid</t>
    </r>
    <r>
      <rPr>
        <sz val="10"/>
        <rFont val="Arial"/>
        <family val="0"/>
      </rPr>
      <t xml:space="preserve">:  Seed corn before June 10.
</t>
    </r>
  </si>
  <si>
    <r>
      <t>Botrytis</t>
    </r>
    <r>
      <rPr>
        <sz val="10"/>
        <rFont val="Arial"/>
        <family val="2"/>
      </rPr>
      <t xml:space="preserve"> leaf blight, neck rot (</t>
    </r>
    <r>
      <rPr>
        <i/>
        <sz val="10"/>
        <rFont val="Arial"/>
        <family val="2"/>
      </rPr>
      <t>Botrytis</t>
    </r>
    <r>
      <rPr>
        <sz val="10"/>
        <rFont val="Arial"/>
        <family val="2"/>
      </rPr>
      <t>), downy mildew (</t>
    </r>
    <r>
      <rPr>
        <i/>
        <sz val="10"/>
        <rFont val="Arial"/>
        <family val="2"/>
      </rPr>
      <t>Peronospora</t>
    </r>
    <r>
      <rPr>
        <sz val="10"/>
        <rFont val="Arial"/>
        <family val="2"/>
      </rPr>
      <t>), Purple Blotch (</t>
    </r>
    <r>
      <rPr>
        <i/>
        <sz val="10"/>
        <rFont val="Arial"/>
        <family val="2"/>
      </rPr>
      <t>Alternaria porri</t>
    </r>
    <r>
      <rPr>
        <sz val="10"/>
        <rFont val="Arial"/>
        <family val="2"/>
      </rPr>
      <t xml:space="preserve">, </t>
    </r>
    <r>
      <rPr>
        <i/>
        <sz val="10"/>
        <rFont val="Arial"/>
        <family val="2"/>
      </rPr>
      <t>Stemphylium vesicarium</t>
    </r>
    <r>
      <rPr>
        <sz val="10"/>
        <rFont val="Arial"/>
        <family val="2"/>
      </rPr>
      <t>)</t>
    </r>
  </si>
  <si>
    <r>
      <t xml:space="preserve">Seed decay, </t>
    </r>
    <r>
      <rPr>
        <i/>
        <sz val="10"/>
        <rFont val="Arial"/>
        <family val="2"/>
      </rPr>
      <t>Alternaria</t>
    </r>
    <r>
      <rPr>
        <sz val="10"/>
        <rFont val="Arial"/>
        <family val="2"/>
      </rPr>
      <t xml:space="preserve"> leaf spot, downy mildew, white rust, white blister</t>
    </r>
  </si>
  <si>
    <r>
      <t>Leaf spots (</t>
    </r>
    <r>
      <rPr>
        <i/>
        <sz val="10"/>
        <rFont val="Arial"/>
        <family val="2"/>
      </rPr>
      <t xml:space="preserve">Alternaria </t>
    </r>
    <r>
      <rPr>
        <sz val="10"/>
        <rFont val="Arial"/>
        <family val="2"/>
      </rPr>
      <t xml:space="preserve">&amp; </t>
    </r>
    <r>
      <rPr>
        <i/>
        <sz val="10"/>
        <rFont val="Arial"/>
        <family val="2"/>
      </rPr>
      <t>Cercospora</t>
    </r>
    <r>
      <rPr>
        <sz val="10"/>
        <rFont val="Arial"/>
        <family val="2"/>
      </rPr>
      <t>), black leg (</t>
    </r>
    <r>
      <rPr>
        <i/>
        <sz val="10"/>
        <rFont val="Arial"/>
        <family val="2"/>
      </rPr>
      <t>Phoma</t>
    </r>
    <r>
      <rPr>
        <sz val="10"/>
        <rFont val="Arial"/>
        <family val="2"/>
      </rPr>
      <t xml:space="preserve"> leaf spot &amp; canker), seed decay, damping off (turnip only), white rust, white blister</t>
    </r>
  </si>
  <si>
    <t>Blackheart</t>
  </si>
  <si>
    <t>SUPPRESSION
CULTURAL AND PHYSICAL CONTROLS</t>
  </si>
  <si>
    <t>SUPPRESSION
BIOLOGICAL CONTROLS</t>
  </si>
  <si>
    <t>SUPPRESSION
CHEMICAL CONTROLS</t>
  </si>
  <si>
    <r>
      <t>Cultivate</t>
    </r>
    <r>
      <rPr>
        <sz val="10"/>
        <rFont val="Arial"/>
        <family val="0"/>
      </rPr>
      <t>, pull, mow, flame, etc.</t>
    </r>
  </si>
  <si>
    <t xml:space="preserve">Disk old ferns lightly in the fall. Remove debris around plants.  </t>
  </si>
  <si>
    <t>Remove female plants.</t>
  </si>
  <si>
    <t>Use new land or land where asparagus has not been grown for 10 years.</t>
  </si>
  <si>
    <r>
      <t xml:space="preserve">Use hybrids tolerant of </t>
    </r>
    <r>
      <rPr>
        <i/>
        <sz val="10"/>
        <rFont val="Arial"/>
        <family val="2"/>
      </rPr>
      <t>Fusarium</t>
    </r>
    <r>
      <rPr>
        <sz val="10"/>
        <rFont val="Arial"/>
        <family val="0"/>
      </rPr>
      <t xml:space="preserve"> crown or root rot. See NEVMG for resistant varieties.
(Jersey Giant seems to be more tolerant to asparagus miner than other varieties.)</t>
    </r>
  </si>
  <si>
    <t>e.g., including appropriate biological and other low-risk pesticides that are registered for use in Maine and recommnded for the crop per New England Extension recommendations.</t>
  </si>
  <si>
    <t>Based on label, scouting results, and action thresholds for extension recommendations for targeted pest.</t>
  </si>
  <si>
    <t>e.g., spot treatment where pests are found; or seed, edge or field perimeter (border) treatments.</t>
  </si>
  <si>
    <t>At least pre-season and any time there is a significant modification or repaire to the equipment.</t>
  </si>
  <si>
    <t xml:space="preserve">Rotate yearly with noncruciferous crops. </t>
  </si>
  <si>
    <t>Avoid planting in low wet fields.</t>
  </si>
  <si>
    <t>Plant in raised beds</t>
  </si>
  <si>
    <r>
      <t>Aphids</t>
    </r>
    <r>
      <rPr>
        <sz val="10"/>
        <rFont val="Arial"/>
        <family val="2"/>
      </rPr>
      <t xml:space="preserve">:  To avoid resistence, do not use multiple nicotinoids on the same crop. </t>
    </r>
    <r>
      <rPr>
        <u val="single"/>
        <sz val="10"/>
        <rFont val="Arial"/>
        <family val="2"/>
      </rPr>
      <t>TSSM</t>
    </r>
    <r>
      <rPr>
        <sz val="10"/>
        <rFont val="Arial"/>
        <family val="2"/>
      </rPr>
      <t xml:space="preserve">:  Avoid early-season, broad-spectrum insecticide applications for other pests.  Use selective products whenever possible.  </t>
    </r>
    <r>
      <rPr>
        <sz val="10"/>
        <rFont val="Arial"/>
        <family val="0"/>
      </rPr>
      <t xml:space="preserve">With most miticides (not bifenazate), use 2 applications, approximately 5-7 days apart, to help control immature mites that were in the egg stage during the first application.  Alternate between products after 2 applications to help prevent or delay resistence.  </t>
    </r>
  </si>
  <si>
    <r>
      <t>TSSM</t>
    </r>
    <r>
      <rPr>
        <sz val="10"/>
        <rFont val="Arial"/>
        <family val="0"/>
      </rPr>
      <t xml:space="preserve">:  May release predatory mite, </t>
    </r>
    <r>
      <rPr>
        <i/>
        <sz val="10"/>
        <rFont val="Arial"/>
        <family val="2"/>
      </rPr>
      <t>Phytoseiulus persimilis</t>
    </r>
    <r>
      <rPr>
        <sz val="10"/>
        <rFont val="Arial"/>
        <family val="2"/>
      </rPr>
      <t>,</t>
    </r>
    <r>
      <rPr>
        <i/>
        <sz val="10"/>
        <rFont val="Arial"/>
        <family val="2"/>
      </rPr>
      <t xml:space="preserve"> </t>
    </r>
    <r>
      <rPr>
        <sz val="10"/>
        <rFont val="Arial"/>
        <family val="2"/>
      </rPr>
      <t>as preventive measure.</t>
    </r>
  </si>
  <si>
    <r>
      <t xml:space="preserve">Plant in deep, well-drained sandy loam soils, ideally with southern exposures. 
</t>
    </r>
    <r>
      <rPr>
        <u val="single"/>
        <sz val="10"/>
        <rFont val="Arial"/>
        <family val="2"/>
      </rPr>
      <t>TSSM</t>
    </r>
    <r>
      <rPr>
        <sz val="10"/>
        <rFont val="Arial"/>
        <family val="0"/>
      </rPr>
      <t>:  Avoid weedy fields and do not plant eggplant adjacent to legume forage crops.
Tarnished plant bug:  Avoid planting near alfalfa fields.</t>
    </r>
  </si>
  <si>
    <r>
      <t>Pepper maggot</t>
    </r>
    <r>
      <rPr>
        <sz val="10"/>
        <rFont val="Arial"/>
        <family val="0"/>
      </rPr>
      <t>:  Use perimeter trap crop of cherry peppers.  Spot spray the trap crop (only) when the first stings (egg-laying scars) occur on the peppers or adult flies are captured on traps.</t>
    </r>
  </si>
  <si>
    <r>
      <t>Weeds</t>
    </r>
    <r>
      <rPr>
        <sz val="10"/>
        <rFont val="Arial"/>
        <family val="0"/>
      </rPr>
      <t xml:space="preserve">:  Use stale seedbed technique with Roundup, Gramoxone, or Scythe. 
</t>
    </r>
    <r>
      <rPr>
        <u val="single"/>
        <sz val="10"/>
        <rFont val="Arial"/>
        <family val="2"/>
      </rPr>
      <t>Blister beetles</t>
    </r>
    <r>
      <rPr>
        <sz val="10"/>
        <rFont val="Arial"/>
        <family val="0"/>
      </rPr>
      <t xml:space="preserve">:  Apply a single spot spray with a broad-spectrum insecticide.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Flea beetles</t>
    </r>
    <r>
      <rPr>
        <sz val="10"/>
        <rFont val="Arial"/>
        <family val="0"/>
      </rPr>
      <t xml:space="preserve">:  Apply spot treatments targeting eggplants along field edges. 
</t>
    </r>
    <r>
      <rPr>
        <u val="single"/>
        <sz val="10"/>
        <rFont val="Arial"/>
        <family val="2"/>
      </rPr>
      <t>Pepper maggot</t>
    </r>
    <r>
      <rPr>
        <sz val="10"/>
        <rFont val="Arial"/>
        <family val="0"/>
      </rPr>
      <t>:  Spot spray the trap crop (only) when the first stings (egg-laying scars) occur on the peppers or adult flies are captured on traps.</t>
    </r>
  </si>
  <si>
    <t>Keep fields free of solanaceous weeds and volunteers.</t>
  </si>
  <si>
    <r>
      <t>Aphids</t>
    </r>
    <r>
      <rPr>
        <sz val="10"/>
        <rFont val="Arial"/>
        <family val="0"/>
      </rPr>
      <t xml:space="preserve">:  Scout beginning in mid-June by searching undersides of leaves on runners. 
</t>
    </r>
    <r>
      <rPr>
        <u val="single"/>
        <sz val="10"/>
        <rFont val="Arial"/>
        <family val="2"/>
      </rPr>
      <t>Cucumber beetles</t>
    </r>
    <r>
      <rPr>
        <sz val="10"/>
        <rFont val="Arial"/>
        <family val="0"/>
      </rPr>
      <t xml:space="preserve">:  Beetles spread bacterial wilt.  To prevent wilt in cucumber and muskmelon crops (watermelon is not susceptible) scout for beetles twice weekly at the seedling stage.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2"/>
      </rPr>
      <t xml:space="preserve">:  </t>
    </r>
    <r>
      <rPr>
        <sz val="10"/>
        <rFont val="Arial"/>
        <family val="0"/>
      </rPr>
      <t xml:space="preserve">Look for slivery slime trails on leaves or turn over soil clods or debris to find slugs during daylight hours.  May use shallow pans of beer or unbaited pitfall traps for monitoring populations. 
</t>
    </r>
    <r>
      <rPr>
        <u val="single"/>
        <sz val="10"/>
        <rFont val="Arial"/>
        <family val="2"/>
      </rPr>
      <t>Disease</t>
    </r>
    <r>
      <rPr>
        <sz val="10"/>
        <rFont val="Arial"/>
        <family val="2"/>
      </rPr>
      <t xml:space="preserve">:  </t>
    </r>
    <r>
      <rPr>
        <sz val="10"/>
        <rFont val="Arial"/>
        <family val="0"/>
      </rPr>
      <t xml:space="preserve">Monitor weekly.
</t>
    </r>
    <r>
      <rPr>
        <u val="single"/>
        <sz val="10"/>
        <rFont val="Arial"/>
        <family val="2"/>
      </rPr>
      <t>Powdery mildew</t>
    </r>
    <r>
      <rPr>
        <sz val="10"/>
        <rFont val="Arial"/>
        <family val="0"/>
      </rPr>
      <t>:  Begin scouting in July.</t>
    </r>
  </si>
  <si>
    <r>
      <t xml:space="preserve">Cabbage aphid </t>
    </r>
    <r>
      <rPr>
        <sz val="10"/>
        <rFont val="Arial"/>
        <family val="0"/>
      </rPr>
      <t xml:space="preserve">(brussel sprouts):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Kale, collards, mustard</t>
    </r>
    <r>
      <rPr>
        <sz val="10"/>
        <rFont val="Arial"/>
        <family val="0"/>
      </rPr>
      <t xml:space="preserve">:  Use a 10-15% threshold throughout the season. 
</t>
    </r>
    <r>
      <rPr>
        <u val="single"/>
        <sz val="10"/>
        <rFont val="Arial"/>
        <family val="2"/>
      </rPr>
      <t>Cabbage maggot</t>
    </r>
    <r>
      <rPr>
        <sz val="10"/>
        <rFont val="Arial"/>
        <family val="0"/>
      </rPr>
      <t xml:space="preserve">:  Apply a soil drench 2-3 days after finding an average of 1 egg/plant. </t>
    </r>
  </si>
  <si>
    <r>
      <t>Green peach aphid</t>
    </r>
    <r>
      <rPr>
        <sz val="10"/>
        <rFont val="Arial"/>
        <family val="0"/>
      </rPr>
      <t xml:space="preserve">:  Spray only when aphids are increasing and building up to high numbers. 
</t>
    </r>
    <r>
      <rPr>
        <u val="single"/>
        <sz val="10"/>
        <rFont val="Arial"/>
        <family val="2"/>
      </rPr>
      <t>Cabbage looper</t>
    </r>
    <r>
      <rPr>
        <sz val="10"/>
        <rFont val="Arial"/>
        <family val="0"/>
      </rPr>
      <t xml:space="preserve">:  Treat young plants only if weather conditions delay plant development and at least 35% of them are infested.    </t>
    </r>
  </si>
  <si>
    <r>
      <t>Green peach aphid</t>
    </r>
    <r>
      <rPr>
        <sz val="10"/>
        <rFont val="Arial"/>
        <family val="0"/>
      </rPr>
      <t xml:space="preserve">:  Treat when one aphid/plant on seedlings and 4-10 aphids per plant on older plants. 
Leafminers:  Treat when eggs or first tiny mites are noticed.  Repeat in 7-10 days. 
</t>
    </r>
    <r>
      <rPr>
        <u val="single"/>
        <sz val="10"/>
        <rFont val="Arial"/>
        <family val="2"/>
      </rPr>
      <t>Cabbage looper</t>
    </r>
    <r>
      <rPr>
        <sz val="10"/>
        <rFont val="Arial"/>
        <family val="0"/>
      </rPr>
      <t xml:space="preserve">:  Treat young plants only if weather conditions delay plant development and at least 35% of them are infested. 
Fall armyworm:  Treat when 15% or more of plants are infested. 
</t>
    </r>
    <r>
      <rPr>
        <u val="single"/>
        <sz val="10"/>
        <rFont val="Arial"/>
        <family val="2"/>
      </rPr>
      <t>White rust</t>
    </r>
    <r>
      <rPr>
        <sz val="10"/>
        <rFont val="Arial"/>
        <family val="0"/>
      </rPr>
      <t>:  Apply preplant and foliar fungicides.</t>
    </r>
  </si>
  <si>
    <t>Use a spreader-sticker with insecticides to provide better coverage and more insecticde persistence.
Use appropriate biological and other low-risk pesticides that are registered for use in Maine and recommended for the crop per New England Extension recommendations.</t>
  </si>
  <si>
    <r>
      <t>Weeds</t>
    </r>
    <r>
      <rPr>
        <sz val="10"/>
        <rFont val="Arial"/>
        <family val="0"/>
      </rPr>
      <t xml:space="preserve">:  Use stale seedbed technique utilizing Roundup, Gramoxone, or Scythe.
</t>
    </r>
    <r>
      <rPr>
        <u val="single"/>
        <sz val="10"/>
        <rFont val="Arial"/>
        <family val="2"/>
      </rPr>
      <t>Cabbage maggot</t>
    </r>
    <r>
      <rPr>
        <sz val="10"/>
        <rFont val="Arial"/>
        <family val="0"/>
      </rPr>
      <t>:  Use a direct spray method applying pesticide in a narrow band with enough water to penetrate the root zone - over the row for direct seeded Brassica or directed to the base of the plant for transplanted crops.</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</si>
  <si>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Downey mildew</t>
    </r>
    <r>
      <rPr>
        <sz val="10"/>
        <rFont val="Arial"/>
        <family val="0"/>
      </rPr>
      <t>:  Protect greenhouse grown plants with fungicides to prevent introduction of disease into the field.</t>
    </r>
  </si>
  <si>
    <r>
      <t>Weeds</t>
    </r>
    <r>
      <rPr>
        <sz val="10"/>
        <rFont val="Arial"/>
        <family val="0"/>
      </rPr>
      <t xml:space="preserve">:  Use stale seedbed technique utilizing Roundup, Gramoxone, or Scythe.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</si>
  <si>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Use stale seedbed technique utilizing Roundup.
B</t>
    </r>
    <r>
      <rPr>
        <u val="single"/>
        <sz val="10"/>
        <rFont val="Arial"/>
        <family val="2"/>
      </rPr>
      <t>lister beetle</t>
    </r>
    <r>
      <rPr>
        <sz val="10"/>
        <rFont val="Arial"/>
        <family val="0"/>
      </rPr>
      <t xml:space="preserve">:  Use a single spot spray with a broad-spectrum insecticide registered for caterpillars on spinach.
</t>
    </r>
    <r>
      <rPr>
        <u val="single"/>
        <sz val="10"/>
        <rFont val="Arial"/>
        <family val="2"/>
      </rPr>
      <t>Downey mildew</t>
    </r>
    <r>
      <rPr>
        <sz val="10"/>
        <rFont val="Arial"/>
        <family val="0"/>
      </rPr>
      <t>:  Treat at first sign of disease.</t>
    </r>
  </si>
  <si>
    <t xml:space="preserve">Plant away from Prunus sp. (peach, wild cherry, etc.). </t>
  </si>
  <si>
    <r>
      <t>Downy mildew, tip burn</t>
    </r>
    <r>
      <rPr>
        <sz val="10"/>
        <rFont val="Arial"/>
        <family val="0"/>
      </rPr>
      <t>:  Plant resistant or tolerant cultivars.</t>
    </r>
  </si>
  <si>
    <r>
      <t>Blight/downy mildew/white rust</t>
    </r>
    <r>
      <rPr>
        <sz val="10"/>
        <rFont val="Arial"/>
        <family val="0"/>
      </rPr>
      <t>:  Grow resistent varieties.</t>
    </r>
  </si>
  <si>
    <r>
      <t>Carrots</t>
    </r>
    <r>
      <rPr>
        <sz val="10"/>
        <rFont val="Arial"/>
        <family val="2"/>
      </rPr>
      <t xml:space="preserve"> only: Use stale seedbed technique utilizing Roundup, Gramoxone, or Scythe.
Limit applications of pesticides to in-furrow or banding where applicable.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</si>
  <si>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Onion maggot</t>
    </r>
    <r>
      <rPr>
        <sz val="10"/>
        <rFont val="Arial"/>
        <family val="0"/>
      </rPr>
      <t>:  Purchase treated seed.</t>
    </r>
  </si>
  <si>
    <r>
      <t xml:space="preserve">Irrigate if planted in sandy soils. 
</t>
    </r>
    <r>
      <rPr>
        <u val="single"/>
        <sz val="10"/>
        <rFont val="Arial"/>
        <family val="2"/>
      </rPr>
      <t>Leaf blight</t>
    </r>
    <r>
      <rPr>
        <sz val="10"/>
        <rFont val="Arial"/>
        <family val="0"/>
      </rPr>
      <t>:  Irrigate early in the day to allow foliage to dry quickly.</t>
    </r>
  </si>
  <si>
    <r>
      <t xml:space="preserve">Produce and store planting stock separate from commercial sweet potatoes.
</t>
    </r>
    <r>
      <rPr>
        <u val="single"/>
        <sz val="10"/>
        <rFont val="Arial"/>
        <family val="2"/>
      </rPr>
      <t>Post harvest diease</t>
    </r>
    <r>
      <rPr>
        <sz val="10"/>
        <rFont val="Arial"/>
        <family val="0"/>
      </rPr>
      <t>:  Employ proper handling and curing practices at harvest.  Practice good sanitation of farm equipment, storage bins, and storage rooms.</t>
    </r>
  </si>
  <si>
    <t>Select appropriate biological and other low-risk pesticides that are registered for use in Maine and recommended for the crop per New England Extension recommendations.</t>
  </si>
  <si>
    <t>Use certified pest-free seeds and pest-free transplants where available. (Example:  Purchase certified seed and ensure plants are free of insects, diseases, and weeds before transplanting.)</t>
  </si>
  <si>
    <t>Prevent weeds from going to seed. (Example: Cultivate, pull, mow, flame, etc.)</t>
  </si>
  <si>
    <r>
      <t>Pea aphids</t>
    </r>
    <r>
      <rPr>
        <sz val="10"/>
        <rFont val="Arial"/>
        <family val="0"/>
      </rPr>
      <t xml:space="preserve">:  Preserve natural enemies (lady beetles, lacewings, spiders, flower fly larvae, predatory midges, Braconid wasps, and beneficial fungi) and pollinators by using selective/microbial pesticides for other pests whenever possible.  </t>
    </r>
  </si>
  <si>
    <r>
      <t>Aphids</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</si>
  <si>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Soil pH should be maintained in the range of 6.2-7.0.
Follow soil test P and K recommedations for onions in NEVMG.  Without a soil test, garlic is generally fertilzed with N-P-K in a 1-2-2 ratio.  Apply about  40 lb/A of preplant nitrogen and a single N sidedressing of about 30 lb/A when tops are about 6" high.</t>
  </si>
  <si>
    <r>
      <t>TSSM</t>
    </r>
    <r>
      <rPr>
        <sz val="10"/>
        <rFont val="Arial"/>
        <family val="0"/>
      </rPr>
      <t>:   Avoid early-season, broad-spectrum insecticide applications for other pests. Use selective products whenever possible.</t>
    </r>
  </si>
  <si>
    <t>Avoid overwatering in greenhouse.  
Hang watering devices when not in use.  Do not permit moisture to remain on seedlings for more than 2-3 hours after watering.
Use trickle irrigation at least 1-2 times weekly as needed due to shallow root system.</t>
  </si>
  <si>
    <r>
      <t xml:space="preserve">Plant in deep, well-drained sandy loam soils. (Deep beds achieved via raised beds, chisel plowing, rototilling.) 
</t>
    </r>
    <r>
      <rPr>
        <u val="single"/>
        <sz val="10"/>
        <rFont val="Arial"/>
        <family val="2"/>
      </rPr>
      <t>Sore head</t>
    </r>
    <r>
      <rPr>
        <sz val="10"/>
        <rFont val="Arial"/>
        <family val="0"/>
      </rPr>
      <t xml:space="preserve">:  Plant parsley on raised beds in well-drained soil. 
</t>
    </r>
    <r>
      <rPr>
        <u val="single"/>
        <sz val="10"/>
        <rFont val="Arial"/>
        <family val="2"/>
      </rPr>
      <t>Aster yellows</t>
    </r>
    <r>
      <rPr>
        <sz val="10"/>
        <rFont val="Arial"/>
        <family val="0"/>
      </rPr>
      <t>: Avoid fields near pastures or river banks that harbor susceptible vegetation.</t>
    </r>
  </si>
  <si>
    <r>
      <t xml:space="preserve">Plant in medium to light loam soils with good drainage.  Select sites to enhance rapid drying of foliage.
Plant only long-day or intermediate-day types which are recommended for New England. 
</t>
    </r>
    <r>
      <rPr>
        <u val="single"/>
        <sz val="10"/>
        <rFont val="Arial"/>
        <family val="2"/>
      </rPr>
      <t>Onion thrips</t>
    </r>
    <r>
      <rPr>
        <sz val="10"/>
        <rFont val="Arial"/>
        <family val="0"/>
      </rPr>
      <t>:  Avoid planting onions near alfalfa, clover, cucurbits or Brassica crops that can harbor large populations.</t>
    </r>
  </si>
  <si>
    <r>
      <t xml:space="preserve">Plant varieties less susceptible to </t>
    </r>
    <r>
      <rPr>
        <i/>
        <sz val="10"/>
        <rFont val="Arial"/>
        <family val="2"/>
      </rPr>
      <t xml:space="preserve">Botrytis.
</t>
    </r>
    <r>
      <rPr>
        <u val="single"/>
        <sz val="10"/>
        <rFont val="Arial"/>
        <family val="2"/>
      </rPr>
      <t>Purple blotch</t>
    </r>
    <r>
      <rPr>
        <sz val="10"/>
        <rFont val="Arial"/>
        <family val="2"/>
      </rPr>
      <t>:  Avoid planting Sweet Spanish onion.</t>
    </r>
  </si>
  <si>
    <r>
      <t xml:space="preserve">Monitor weekly.
</t>
    </r>
    <r>
      <rPr>
        <u val="single"/>
        <sz val="10"/>
        <rFont val="Arial"/>
        <family val="2"/>
      </rPr>
      <t>Slugs</t>
    </r>
    <r>
      <rPr>
        <sz val="10"/>
        <rFont val="Arial"/>
        <family val="2"/>
      </rPr>
      <t>:  Scout in daylight for shredded foliage, fruit holes, and silvery slime trails. May use shallow pans of beer or unbaited pitfall traps for monitoring populations.</t>
    </r>
  </si>
  <si>
    <r>
      <t>Cutworm caterpillars</t>
    </r>
    <r>
      <rPr>
        <sz val="10"/>
        <rFont val="Arial"/>
        <family val="0"/>
      </rPr>
      <t xml:space="preserve">:  Scout weekly checking at least 100 plants for stem damage. May also scout between midnight and dawn when cutworms feed.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Leafhoppers</t>
    </r>
    <r>
      <rPr>
        <sz val="10"/>
        <rFont val="Arial"/>
        <family val="0"/>
      </rPr>
      <t xml:space="preserve">:  Scout in late July and early August. 
</t>
    </r>
    <r>
      <rPr>
        <u val="single"/>
        <sz val="10"/>
        <rFont val="Arial"/>
        <family val="2"/>
      </rPr>
      <t>Nematode</t>
    </r>
    <r>
      <rPr>
        <sz val="10"/>
        <rFont val="Arial"/>
        <family val="0"/>
      </rPr>
      <t xml:space="preserve"> populations: Monitor soils. 
</t>
    </r>
    <r>
      <rPr>
        <u val="single"/>
        <sz val="10"/>
        <rFont val="Arial"/>
        <family val="2"/>
      </rPr>
      <t>Sore head</t>
    </r>
    <r>
      <rPr>
        <i/>
        <sz val="10"/>
        <rFont val="Arial"/>
        <family val="2"/>
      </rPr>
      <t xml:space="preserve"> (parsley only)</t>
    </r>
    <r>
      <rPr>
        <sz val="10"/>
        <rFont val="Arial"/>
        <family val="0"/>
      </rPr>
      <t>:  Monitor near maturity and harvest affected fields early.</t>
    </r>
  </si>
  <si>
    <r>
      <t>Carrots</t>
    </r>
    <r>
      <rPr>
        <sz val="10"/>
        <rFont val="Arial"/>
        <family val="0"/>
      </rPr>
      <t xml:space="preserve">:  15 plants per foot of row
</t>
    </r>
    <r>
      <rPr>
        <u val="single"/>
        <sz val="10"/>
        <rFont val="Arial"/>
        <family val="2"/>
      </rPr>
      <t>Parsnips</t>
    </r>
    <r>
      <rPr>
        <sz val="10"/>
        <rFont val="Arial"/>
        <family val="0"/>
      </rPr>
      <t xml:space="preserve">:  8-10 plants per foot of row 
Carrots &amp; parsnips: Sow 1/2 -3/4" deep in rows 12-18" apart  
</t>
    </r>
    <r>
      <rPr>
        <u val="single"/>
        <sz val="10"/>
        <rFont val="Arial"/>
        <family val="2"/>
      </rPr>
      <t>Leaf blight</t>
    </r>
    <r>
      <rPr>
        <sz val="10"/>
        <rFont val="Arial"/>
        <family val="0"/>
      </rPr>
      <t xml:space="preserve">: Use wider plant spacing and/or raised beds to improve air circulation.
</t>
    </r>
    <r>
      <rPr>
        <u val="single"/>
        <sz val="10"/>
        <rFont val="Arial"/>
        <family val="2"/>
      </rPr>
      <t>Sore head</t>
    </r>
    <r>
      <rPr>
        <sz val="10"/>
        <rFont val="Arial"/>
        <family val="2"/>
      </rPr>
      <t xml:space="preserve"> (parsley only)</t>
    </r>
    <r>
      <rPr>
        <sz val="10"/>
        <rFont val="Arial"/>
        <family val="0"/>
      </rPr>
      <t>:  Protect roots by covering crowns and exposed upper roots with soil.</t>
    </r>
  </si>
  <si>
    <t xml:space="preserve">Space garlic cloves 4-6" apart in the row, with rows 18-24" apart, or in rows that accommodate cultivation equipment. 
Orient rows in same direction as prevailing winds.                            </t>
  </si>
  <si>
    <t xml:space="preserve">Place plants 3-6" apart in rows 15-30" apart depending on equipment. 
Orient rows in same direction as prevailing winds.           </t>
  </si>
  <si>
    <t>Avoid close planting and orient rows in the direction of prevailing winds.
Plant 4 rows per bed, 9-18" between rows, 3-4" apart within rows. For direct seeding, aim for a stand of 6-9 plants/ft.  Can increase to 9-12 plants/ft if double shoe precision seeders are used.</t>
  </si>
  <si>
    <r>
      <t xml:space="preserve">Use clean cultivation. Control weeds. 
</t>
    </r>
    <r>
      <rPr>
        <u val="single"/>
        <sz val="10"/>
        <rFont val="Arial"/>
        <family val="2"/>
      </rPr>
      <t>Slugs</t>
    </r>
    <r>
      <rPr>
        <sz val="10"/>
        <rFont val="Arial"/>
        <family val="0"/>
      </rPr>
      <t xml:space="preserve">: Hand pick/crush  </t>
    </r>
  </si>
  <si>
    <t>European corn borer (ECB), common and fall armyworm, corn earworm (CEW), corn flea beetles, corn leaf aphid (CLA), cutworms, seedcorn maggot, wireworms, two-spotted spider mite, Japanese beetle, common stalk borer, sap and picnic beetles, white grub</t>
  </si>
  <si>
    <t>Cultivate, flame, or use pre- and/or post-emergent herbicides until crop canopy closure.</t>
  </si>
  <si>
    <t xml:space="preserve">Use drip irrigation or avoid overhead irrigation between dusk and midnight to minimize disease.  
 </t>
  </si>
  <si>
    <t>Don't cutivate or harvest when foliage is wet. Work infested fields last.  Wash equipment between fields to remove soil residue.</t>
  </si>
  <si>
    <r>
      <t>Disease/Sap and picnic beetles</t>
    </r>
    <r>
      <rPr>
        <sz val="10"/>
        <rFont val="Arial"/>
        <family val="2"/>
      </rPr>
      <t xml:space="preserve">: </t>
    </r>
    <r>
      <rPr>
        <sz val="10"/>
        <rFont val="Arial"/>
        <family val="0"/>
      </rPr>
      <t xml:space="preserve">Remove or turn under decomposing plant material on a regular basis.                                                                                                                                                                                                                     </t>
    </r>
    <r>
      <rPr>
        <u val="single"/>
        <sz val="10"/>
        <rFont val="Arial"/>
        <family val="2"/>
      </rPr>
      <t>ECB</t>
    </r>
    <r>
      <rPr>
        <sz val="10"/>
        <rFont val="Arial"/>
        <family val="0"/>
      </rPr>
      <t xml:space="preserve">:  Plow under corn refuse in the fall or early spring.  Plant cover crop if time allows.
</t>
    </r>
    <r>
      <rPr>
        <u val="single"/>
        <sz val="10"/>
        <rFont val="Arial"/>
        <family val="2"/>
      </rPr>
      <t>Cutworms</t>
    </r>
    <r>
      <rPr>
        <sz val="10"/>
        <rFont val="Arial"/>
        <family val="0"/>
      </rPr>
      <t xml:space="preserve">:  Use fall plowing when corn follows sod/hay in rotation. Plant cover crop if time allows.
</t>
    </r>
  </si>
  <si>
    <t>Apply lime according to soil test to maintain soil pH between 6.5 to 6.8
Plow under corn stalks and cover crops to maintain high high levels of organic matter in the soil.
Apply no more than 80 to 100 pounds per acre combined weight of actual nitrogen and potash applied 2” on the side and 2” below the seed as a band.  Use less nitrogen fertilizer if manure or legume sod was plowed down.  
Test soil and apply nutrients according to recommendations.  See NEVMG for recommendations.</t>
  </si>
  <si>
    <t>Aphids (green peach,buckthorn, potato), Colorado potato beetle (CPB), cutworms, European corn borer (ECB), flea beetles, potato leafhopper, wireworms 
Weeds:  Yellow nutsedge, quackgrass, barnyard, lambs quarter, nightshade, red rooted pig weed</t>
  </si>
  <si>
    <r>
      <t xml:space="preserve">Thoroughly clean and disinfect all storage and potato handling equipment surfaces prior to handling and placing the crop into storage.
</t>
    </r>
    <r>
      <rPr>
        <u val="single"/>
        <sz val="10"/>
        <rFont val="Arial"/>
        <family val="2"/>
      </rPr>
      <t>Bacterial Ring Rot</t>
    </r>
    <r>
      <rPr>
        <sz val="10"/>
        <rFont val="Arial"/>
        <family val="2"/>
      </rPr>
      <t xml:space="preserve">: Thoroughly disinfect all equipment, storage surfaces, tools and footwear.                                                                        </t>
    </r>
    <r>
      <rPr>
        <u val="single"/>
        <sz val="10"/>
        <rFont val="Arial"/>
        <family val="2"/>
      </rPr>
      <t>Flea beetles</t>
    </r>
    <r>
      <rPr>
        <sz val="10"/>
        <rFont val="Arial"/>
        <family val="2"/>
      </rPr>
      <t>:  Use clean cultivation.
Potato storage diseases:  Prevent mechanical injury during harvesting and handling.</t>
    </r>
  </si>
  <si>
    <r>
      <t>Flea beetles</t>
    </r>
    <r>
      <rPr>
        <sz val="10"/>
        <rFont val="Arial"/>
        <family val="2"/>
      </rPr>
      <t xml:space="preserve">:  Remove or avoid spring weed hosts.
</t>
    </r>
    <r>
      <rPr>
        <u val="single"/>
        <sz val="10"/>
        <rFont val="Arial"/>
        <family val="2"/>
      </rPr>
      <t>Disease</t>
    </r>
    <r>
      <rPr>
        <sz val="10"/>
        <rFont val="Arial"/>
        <family val="2"/>
      </rPr>
      <t xml:space="preserve">:  Destroy volunteer plants.
</t>
    </r>
    <r>
      <rPr>
        <u val="single"/>
        <sz val="10"/>
        <rFont val="Arial"/>
        <family val="2"/>
      </rPr>
      <t>Common scab</t>
    </r>
    <r>
      <rPr>
        <sz val="10"/>
        <rFont val="Arial"/>
        <family val="2"/>
      </rPr>
      <t xml:space="preserve">:  Eliminate weed hosts.
</t>
    </r>
    <r>
      <rPr>
        <u val="single"/>
        <sz val="10"/>
        <rFont val="Arial"/>
        <family val="2"/>
      </rPr>
      <t>Viruses:</t>
    </r>
    <r>
      <rPr>
        <sz val="10"/>
        <rFont val="Arial"/>
        <family val="2"/>
      </rPr>
      <t xml:space="preserve">  Remove rogue plants with symptoms &amp; volunteer plants.Cull piles: To be controlled by June 10.                                                                                                                                                                 </t>
    </r>
  </si>
  <si>
    <r>
      <t>CPB</t>
    </r>
    <r>
      <rPr>
        <sz val="10"/>
        <rFont val="Arial"/>
        <family val="2"/>
      </rPr>
      <t xml:space="preserve">: Where possible rotate potatoes, eggplant, and tomato to a field that is at least 200 yards from the previous year's fields.  Take advantage of barriers such roads, rivers, woodlands, and fields with other crops.
</t>
    </r>
    <r>
      <rPr>
        <u val="single"/>
        <sz val="10"/>
        <rFont val="Arial"/>
        <family val="2"/>
      </rPr>
      <t>Flea beetles</t>
    </r>
    <r>
      <rPr>
        <sz val="10"/>
        <rFont val="Arial"/>
        <family val="2"/>
      </rPr>
      <t xml:space="preserve">:  Rotate crops.
</t>
    </r>
    <r>
      <rPr>
        <u val="single"/>
        <sz val="10"/>
        <rFont val="Arial"/>
        <family val="2"/>
      </rPr>
      <t>Wireworms</t>
    </r>
    <r>
      <rPr>
        <sz val="10"/>
        <rFont val="Arial"/>
        <family val="2"/>
      </rPr>
      <t xml:space="preserve">:  Do not grow in rotation with sod or pasture crops. Delay planting susceptible crops, such as potatoes or corn, on such land for at least 2 years after the sod has been broken.
</t>
    </r>
    <r>
      <rPr>
        <u val="single"/>
        <sz val="10"/>
        <rFont val="Arial"/>
        <family val="2"/>
      </rPr>
      <t>Early blight (</t>
    </r>
    <r>
      <rPr>
        <i/>
        <u val="single"/>
        <sz val="10"/>
        <rFont val="Arial"/>
        <family val="2"/>
      </rPr>
      <t>Alternaria</t>
    </r>
    <r>
      <rPr>
        <u val="single"/>
        <sz val="10"/>
        <rFont val="Arial"/>
        <family val="2"/>
      </rPr>
      <t>)</t>
    </r>
    <r>
      <rPr>
        <sz val="10"/>
        <rFont val="Arial"/>
        <family val="2"/>
      </rPr>
      <t xml:space="preserve">:  Avoid growing peppers, tomatoes, and potatoes in a continuous rotation. 
</t>
    </r>
    <r>
      <rPr>
        <u val="single"/>
        <sz val="10"/>
        <rFont val="Arial"/>
        <family val="2"/>
      </rPr>
      <t>Common scab</t>
    </r>
    <r>
      <rPr>
        <sz val="10"/>
        <rFont val="Arial"/>
        <family val="2"/>
      </rPr>
      <t xml:space="preserve">:  Rotate out of potatoes for at least 2 years when scab is present.
</t>
    </r>
    <r>
      <rPr>
        <i/>
        <u val="single"/>
        <sz val="10"/>
        <rFont val="Arial"/>
        <family val="2"/>
      </rPr>
      <t>Verticillium</t>
    </r>
    <r>
      <rPr>
        <u val="single"/>
        <sz val="10"/>
        <rFont val="Arial"/>
        <family val="2"/>
      </rPr>
      <t xml:space="preserve"> &amp; </t>
    </r>
    <r>
      <rPr>
        <i/>
        <u val="single"/>
        <sz val="10"/>
        <rFont val="Arial"/>
        <family val="2"/>
      </rPr>
      <t>Fusarium</t>
    </r>
    <r>
      <rPr>
        <u val="single"/>
        <sz val="10"/>
        <rFont val="Arial"/>
        <family val="2"/>
      </rPr>
      <t xml:space="preserve"> wilt</t>
    </r>
    <r>
      <rPr>
        <sz val="10"/>
        <rFont val="Arial"/>
        <family val="2"/>
      </rPr>
      <t xml:space="preserve">:  Rotate with non-susceptible crops such as grasses. </t>
    </r>
  </si>
  <si>
    <r>
      <t>Weeds</t>
    </r>
    <r>
      <rPr>
        <sz val="10"/>
        <rFont val="Arial"/>
        <family val="0"/>
      </rPr>
      <t xml:space="preserve">:  Use weed maps of field areas in planning weed control and determining needed shifts in strategy.
</t>
    </r>
    <r>
      <rPr>
        <u val="single"/>
        <sz val="10"/>
        <rFont val="Arial"/>
        <family val="2"/>
      </rPr>
      <t>Insects</t>
    </r>
    <r>
      <rPr>
        <sz val="10"/>
        <rFont val="Arial"/>
        <family val="0"/>
      </rPr>
      <t xml:space="preserve">:  Institute regular field scouting.  </t>
    </r>
    <r>
      <rPr>
        <u val="single"/>
        <sz val="10"/>
        <rFont val="Arial"/>
        <family val="2"/>
      </rPr>
      <t>Aphids</t>
    </r>
    <r>
      <rPr>
        <sz val="10"/>
        <rFont val="Arial"/>
        <family val="0"/>
      </rPr>
      <t xml:space="preserve">: </t>
    </r>
    <r>
      <rPr>
        <sz val="10"/>
        <color indexed="17"/>
        <rFont val="Arial"/>
        <family val="2"/>
      </rPr>
      <t xml:space="preserve"> </t>
    </r>
    <r>
      <rPr>
        <sz val="10"/>
        <rFont val="Arial"/>
        <family val="2"/>
      </rPr>
      <t>Begin scouting as plants emerge.  Examine 50 f</t>
    </r>
    <r>
      <rPr>
        <sz val="10"/>
        <rFont val="Arial"/>
        <family val="0"/>
      </rPr>
      <t xml:space="preserve">ully grown compound leaves (5 leaves at 10 locations in the field) from top, middle, and bottom of the canopy.
</t>
    </r>
    <r>
      <rPr>
        <u val="single"/>
        <sz val="10"/>
        <rFont val="Arial"/>
        <family val="2"/>
      </rPr>
      <t>CPB</t>
    </r>
    <r>
      <rPr>
        <sz val="10"/>
        <rFont val="Arial"/>
        <family val="0"/>
      </rPr>
      <t>:  Scout weekly</t>
    </r>
    <r>
      <rPr>
        <sz val="10"/>
        <rFont val="Arial"/>
        <family val="2"/>
      </rPr>
      <t xml:space="preserve">.  If the number of CPB is approaching threshold, recheck in 3-5 days.  </t>
    </r>
    <r>
      <rPr>
        <sz val="10"/>
        <rFont val="Arial"/>
        <family val="0"/>
      </rPr>
      <t xml:space="preserve">
</t>
    </r>
    <r>
      <rPr>
        <u val="single"/>
        <sz val="10"/>
        <rFont val="Arial"/>
        <family val="2"/>
      </rPr>
      <t>Cutworm caterpillars</t>
    </r>
    <r>
      <rPr>
        <sz val="10"/>
        <rFont val="Arial"/>
        <family val="0"/>
      </rPr>
      <t xml:space="preserve">:  Scout fields 1-2 times per week through </t>
    </r>
    <r>
      <rPr>
        <sz val="10"/>
        <rFont val="Arial"/>
        <family val="2"/>
      </rPr>
      <t xml:space="preserve">July, </t>
    </r>
    <r>
      <rPr>
        <sz val="10"/>
        <rFont val="Arial"/>
        <family val="0"/>
      </rPr>
      <t xml:space="preserve">checking at least 100 plants for leaf feeding and cut stems, especially near field margins.  </t>
    </r>
    <r>
      <rPr>
        <sz val="10"/>
        <rFont val="Arial"/>
        <family val="2"/>
      </rPr>
      <t>C</t>
    </r>
    <r>
      <rPr>
        <u val="single"/>
        <sz val="10"/>
        <rFont val="Arial"/>
        <family val="2"/>
      </rPr>
      <t>utworms</t>
    </r>
    <r>
      <rPr>
        <sz val="10"/>
        <rFont val="Arial"/>
        <family val="2"/>
      </rPr>
      <t xml:space="preserve">: Monitor for cutworms using appropiate traps.   </t>
    </r>
    <r>
      <rPr>
        <sz val="10"/>
        <rFont val="Arial"/>
        <family val="0"/>
      </rPr>
      <t xml:space="preserve">
</t>
    </r>
    <r>
      <rPr>
        <sz val="10"/>
        <rFont val="Arial"/>
        <family val="2"/>
      </rPr>
      <t>Recommended Economic thresholds: Aphids: tablestock and processing   50% of the plants with aphids or one winged green peach aphid; seed  10% of the plants with aphids or one winged green peach aphid.  Colorado potato beetles: small larvae 200 per 50 plants; large larvae 75 per 50 plants; adults 25 per 50 plants. Flea beetle: average of 15 "shot" holes on the terminal leaflet European corn borer: 1 egg mass per 15 plants or 60 moths collected in a heliothis style pheromone trap in 7 days. Potato leafhopper: 10 nymphs per 100 leaves.</t>
    </r>
  </si>
  <si>
    <r>
      <t>CPB</t>
    </r>
    <r>
      <rPr>
        <sz val="10"/>
        <rFont val="Arial"/>
        <family val="0"/>
      </rPr>
      <t xml:space="preserve">:  Use perimeter trap crops of potatoes planted earlier than main crop or planted between overwintering sites and the current season's crop.  Flame, vacuum, or spray border crop before beetles move into main crop.  </t>
    </r>
    <r>
      <rPr>
        <sz val="10"/>
        <rFont val="Arial"/>
        <family val="2"/>
      </rPr>
      <t xml:space="preserve">Or, plant a minimum 4-8 rows </t>
    </r>
    <r>
      <rPr>
        <sz val="10"/>
        <color indexed="17"/>
        <rFont val="Arial"/>
        <family val="2"/>
      </rPr>
      <t>o</t>
    </r>
    <r>
      <rPr>
        <sz val="10"/>
        <rFont val="Arial"/>
        <family val="0"/>
      </rPr>
      <t>f potatoes treated with a systemic insecticide in a perimeter around the fields.</t>
    </r>
  </si>
  <si>
    <r>
      <t xml:space="preserve">Plant in warm seedbed with medium field capacity in moisture content and of uniform texture.
</t>
    </r>
    <r>
      <rPr>
        <sz val="10"/>
        <rFont val="Arial"/>
        <family val="0"/>
      </rPr>
      <t xml:space="preserve">
</t>
    </r>
    <r>
      <rPr>
        <u val="single"/>
        <sz val="10"/>
        <rFont val="Arial"/>
        <family val="2"/>
      </rPr>
      <t>Common scab</t>
    </r>
    <r>
      <rPr>
        <sz val="10"/>
        <rFont val="Arial"/>
        <family val="0"/>
      </rPr>
      <t xml:space="preserve">:  Avoid planting scab susceptable varieties in fields with history of scab.  </t>
    </r>
  </si>
  <si>
    <r>
      <t xml:space="preserve"> Late blight and early blight (</t>
    </r>
    <r>
      <rPr>
        <i/>
        <u val="single"/>
        <sz val="10"/>
        <rFont val="Arial"/>
        <family val="2"/>
      </rPr>
      <t>Alternaria</t>
    </r>
    <r>
      <rPr>
        <u val="single"/>
        <sz val="10"/>
        <rFont val="Arial"/>
        <family val="2"/>
      </rPr>
      <t>)</t>
    </r>
    <r>
      <rPr>
        <sz val="10"/>
        <rFont val="Arial"/>
        <family val="2"/>
      </rPr>
      <t>:  Use disease forecasting system.</t>
    </r>
  </si>
  <si>
    <r>
      <t xml:space="preserve">Plant seed pieces 6-18" apart depending upon variety and intended use within rows. </t>
    </r>
    <r>
      <rPr>
        <sz val="10"/>
        <rFont val="Arial"/>
        <family val="0"/>
      </rPr>
      <t xml:space="preserve">Plant 2-4" below soil level to prevent sunburn, but only 2" below soil level to promote rapid emergence and reduce risk of soil-borne diseases such as </t>
    </r>
    <r>
      <rPr>
        <i/>
        <sz val="10"/>
        <rFont val="Arial"/>
        <family val="2"/>
      </rPr>
      <t>Rhizoctonia</t>
    </r>
    <r>
      <rPr>
        <sz val="10"/>
        <rFont val="Arial"/>
        <family val="0"/>
      </rPr>
      <t>.</t>
    </r>
  </si>
  <si>
    <r>
      <t xml:space="preserve">May cultivate and hill using discs, rolling cultivators, hilling listers, or implements with winged cultivator teeth.
</t>
    </r>
  </si>
  <si>
    <r>
      <t>Flea beetles</t>
    </r>
    <r>
      <rPr>
        <sz val="10"/>
        <rFont val="Arial"/>
        <family val="2"/>
      </rPr>
      <t>:  Use row covers if practicle for deterant.</t>
    </r>
  </si>
  <si>
    <r>
      <t xml:space="preserve"> Aphids and CPB</t>
    </r>
    <r>
      <rPr>
        <sz val="10"/>
        <rFont val="Arial"/>
        <family val="2"/>
      </rPr>
      <t xml:space="preserve">: </t>
    </r>
    <r>
      <rPr>
        <sz val="10"/>
        <rFont val="Arial"/>
        <family val="0"/>
      </rPr>
      <t xml:space="preserve"> Conserve natural enemies</t>
    </r>
  </si>
  <si>
    <t>Release beneficial organisms and use biorationals where appropriate. (Example: release predatory mites for control of two-spotted mites and thrips.)</t>
  </si>
  <si>
    <r>
      <t>Weeds</t>
    </r>
    <r>
      <rPr>
        <sz val="10"/>
        <rFont val="Arial"/>
        <family val="2"/>
      </rPr>
      <t xml:space="preserve">:  Use herbicides based on weed map results.
</t>
    </r>
    <r>
      <rPr>
        <u val="single"/>
        <sz val="10"/>
        <rFont val="Arial"/>
        <family val="2"/>
      </rPr>
      <t>Aphids</t>
    </r>
    <r>
      <rPr>
        <sz val="10"/>
        <rFont val="Arial"/>
        <family val="2"/>
      </rPr>
      <t xml:space="preserve">:  Treat when aphids are found on 50% of the plants or one winged green peach aphid is found within the field for processing or tablestock potatoes. For seed potatoes 10 % of the plants with aphids or one winged green peach aphid.
</t>
    </r>
    <r>
      <rPr>
        <u val="single"/>
        <sz val="10"/>
        <rFont val="Arial"/>
        <family val="2"/>
      </rPr>
      <t>CPB</t>
    </r>
    <r>
      <rPr>
        <sz val="10"/>
        <rFont val="Arial"/>
        <family val="2"/>
      </rPr>
      <t xml:space="preserve">:  Refer to action threshold table in NEVMG p162.
</t>
    </r>
    <r>
      <rPr>
        <u val="single"/>
        <sz val="10"/>
        <rFont val="Arial"/>
        <family val="2"/>
      </rPr>
      <t>Cutworms</t>
    </r>
    <r>
      <rPr>
        <sz val="10"/>
        <rFont val="Arial"/>
        <family val="2"/>
      </rPr>
      <t xml:space="preserve">:  Spot spray damaged areas or edges of the field if 1-2% of the plants have been cut down.
</t>
    </r>
    <r>
      <rPr>
        <u val="single"/>
        <sz val="10"/>
        <rFont val="Arial"/>
        <family val="2"/>
      </rPr>
      <t>Flea beetles</t>
    </r>
    <r>
      <rPr>
        <sz val="10"/>
        <rFont val="Arial"/>
        <family val="2"/>
      </rPr>
      <t xml:space="preserve">:  Spot treat young plants along field edges when terminal laflet has an average of 15 feeding holes.
</t>
    </r>
    <r>
      <rPr>
        <u val="single"/>
        <sz val="10"/>
        <rFont val="Arial"/>
        <family val="2"/>
      </rPr>
      <t>Potato leafhopper</t>
    </r>
    <r>
      <rPr>
        <sz val="10"/>
        <rFont val="Arial"/>
        <family val="2"/>
      </rPr>
      <t xml:space="preserve">:  Spot treat if more than 5 nymphs are found per 50 leaves.
</t>
    </r>
    <r>
      <rPr>
        <u val="single"/>
        <sz val="10"/>
        <rFont val="Arial"/>
        <family val="2"/>
      </rPr>
      <t>Wireworms</t>
    </r>
    <r>
      <rPr>
        <sz val="10"/>
        <rFont val="Arial"/>
        <family val="2"/>
      </rPr>
      <t xml:space="preserve">:  If present, broadcast insecticide and incorporate into the soil or use furrow application.  
Late and </t>
    </r>
    <r>
      <rPr>
        <u val="single"/>
        <sz val="10"/>
        <rFont val="Arial"/>
        <family val="2"/>
      </rPr>
      <t xml:space="preserve">Early blight </t>
    </r>
    <r>
      <rPr>
        <sz val="10"/>
        <rFont val="Arial"/>
        <family val="2"/>
      </rPr>
      <t>:  Begin applications of fungicides if late blight is found in area or based on recommendations of a disease forecasting system.</t>
    </r>
  </si>
  <si>
    <r>
      <t xml:space="preserve">Thoroughly rinse (with clean water) bins or equipment treated with quaternary compounds before coming into contact with potatoes to be used for human consumption.
</t>
    </r>
    <r>
      <rPr>
        <u val="single"/>
        <sz val="10"/>
        <rFont val="Arial"/>
        <family val="2"/>
      </rPr>
      <t>Aphids</t>
    </r>
    <r>
      <rPr>
        <sz val="10"/>
        <rFont val="Arial"/>
        <family val="0"/>
      </rPr>
      <t xml:space="preserve">:  Use selective or systemic insecticides for CPB to conserve pollinators and natural enemies of aphids.  Good coverage of underside of leaves is needed for control.  Add a spreader-sticker.    </t>
    </r>
  </si>
  <si>
    <r>
      <t>CPB</t>
    </r>
    <r>
      <rPr>
        <sz val="10"/>
        <rFont val="Arial"/>
        <family val="0"/>
      </rPr>
      <t>:  Plant a</t>
    </r>
    <r>
      <rPr>
        <sz val="10"/>
        <rFont val="Arial"/>
        <family val="2"/>
      </rPr>
      <t xml:space="preserve"> minimum of 4-8 rows </t>
    </r>
    <r>
      <rPr>
        <sz val="10"/>
        <rFont val="Arial"/>
        <family val="0"/>
      </rPr>
      <t xml:space="preserve">rows of potatoes treated with a systemic insecticide in a perimeter around the fields.
</t>
    </r>
    <r>
      <rPr>
        <u val="single"/>
        <sz val="10"/>
        <rFont val="Arial"/>
        <family val="2"/>
      </rPr>
      <t>Cutworms</t>
    </r>
    <r>
      <rPr>
        <sz val="10"/>
        <rFont val="Arial"/>
        <family val="0"/>
      </rPr>
      <t xml:space="preserve">:  Spot spray heavily damaged sections of the field if 1-2% of the plants have been cut down.  For best results, apply pesticides in the </t>
    </r>
    <r>
      <rPr>
        <sz val="10"/>
        <rFont val="Arial"/>
        <family val="2"/>
      </rPr>
      <t xml:space="preserve">evening while </t>
    </r>
    <r>
      <rPr>
        <sz val="10"/>
        <rFont val="Arial"/>
        <family val="0"/>
      </rPr>
      <t xml:space="preserve">cutworms are feeding above ground.   </t>
    </r>
  </si>
  <si>
    <r>
      <t>Fusarium tuber rot</t>
    </r>
    <r>
      <rPr>
        <sz val="10"/>
        <rFont val="Arial"/>
        <family val="0"/>
      </rPr>
      <t xml:space="preserve">:  Apply pre-storage fungicide treatment uniformly in a fine mist or fog as tubers pass over a roller table or bin loader.
</t>
    </r>
    <r>
      <rPr>
        <u val="single"/>
        <sz val="10"/>
        <rFont val="Arial"/>
        <family val="2"/>
      </rPr>
      <t>Weeds</t>
    </r>
    <r>
      <rPr>
        <sz val="10"/>
        <rFont val="Arial"/>
        <family val="2"/>
      </rPr>
      <t>:  Use a directed/shielded spray when using any non-selective herbicide.</t>
    </r>
    <r>
      <rPr>
        <sz val="10"/>
        <color indexed="10"/>
        <rFont val="Arial"/>
        <family val="2"/>
      </rPr>
      <t xml:space="preserve"> </t>
    </r>
    <r>
      <rPr>
        <sz val="10"/>
        <rFont val="Arial"/>
        <family val="2"/>
      </rPr>
      <t xml:space="preserve">For hand-held equipment spray to completely wet all weed foliage, but not to the point of runoff.   </t>
    </r>
    <r>
      <rPr>
        <u val="single"/>
        <sz val="10"/>
        <rFont val="Arial"/>
        <family val="2"/>
      </rPr>
      <t xml:space="preserve"> </t>
    </r>
  </si>
  <si>
    <t>Use mitigation practices as necessary in accordance with pest monitoring results, pest predictions, action thresholds, and WinPST output or similar program.</t>
  </si>
  <si>
    <r>
      <t xml:space="preserve">Rotate classes of insecticides.  Do not use same chemistry more than once per year, preferably every other year. 
Use a nicotinoid group </t>
    </r>
    <r>
      <rPr>
        <sz val="10"/>
        <rFont val="Arial"/>
        <family val="2"/>
      </rPr>
      <t xml:space="preserve">(IRAC </t>
    </r>
    <r>
      <rPr>
        <sz val="10"/>
        <rFont val="Arial"/>
        <family val="0"/>
      </rPr>
      <t>group 4) on only 1 generation</t>
    </r>
    <r>
      <rPr>
        <sz val="10"/>
        <color indexed="17"/>
        <rFont val="Arial"/>
        <family val="2"/>
      </rPr>
      <t xml:space="preserve"> </t>
    </r>
    <r>
      <rPr>
        <sz val="10"/>
        <rFont val="Arial"/>
        <family val="2"/>
      </rPr>
      <t>per year.</t>
    </r>
    <r>
      <rPr>
        <sz val="10"/>
        <rFont val="Arial"/>
        <family val="0"/>
      </rPr>
      <t xml:space="preserve">  Do not use multiple nicotinoids on the same crop.</t>
    </r>
  </si>
  <si>
    <t xml:space="preserve">Use selective products to conserve beneficials. Do not apply insecticides when pollinators are active in the field.  If application of an insecticide is necessary during blossom, apply it in the evening after the pollinators have left the field or avoid products that are toxic to pollinators.                                                                             </t>
  </si>
  <si>
    <r>
      <t>Weeds</t>
    </r>
    <r>
      <rPr>
        <sz val="10"/>
        <rFont val="Arial"/>
        <family val="2"/>
      </rPr>
      <t>:  Use only herbicides registered for specific crops.</t>
    </r>
    <r>
      <rPr>
        <u val="single"/>
        <sz val="10"/>
        <rFont val="Arial"/>
        <family val="2"/>
      </rPr>
      <t xml:space="preserve"> 
Aphids</t>
    </r>
    <r>
      <rPr>
        <sz val="10"/>
        <rFont val="Arial"/>
        <family val="0"/>
      </rPr>
      <t xml:space="preserve">:  If 20% of runners or more have live aphids, treatment may be needed.
</t>
    </r>
    <r>
      <rPr>
        <u val="single"/>
        <sz val="10"/>
        <rFont val="Arial"/>
        <family val="2"/>
      </rPr>
      <t>Cucumber beetle</t>
    </r>
    <r>
      <rPr>
        <sz val="10"/>
        <rFont val="Arial"/>
        <family val="0"/>
      </rPr>
      <t xml:space="preserve">:  Treat when beetle numbers reach 1 beetle/2 plants.  If using transplants, applying recommended repellents or systemics to transplants outside the greenhouse before setting in the field will allow lower rates of application.                                                </t>
    </r>
    <r>
      <rPr>
        <u val="single"/>
        <sz val="10"/>
        <rFont val="Arial"/>
        <family val="2"/>
      </rPr>
      <t>Squash bug</t>
    </r>
    <r>
      <rPr>
        <sz val="10"/>
        <rFont val="Arial"/>
        <family val="0"/>
      </rPr>
      <t xml:space="preserve">:  Treat if egg masses exceed 1 per plant.
</t>
    </r>
    <r>
      <rPr>
        <u val="single"/>
        <sz val="10"/>
        <rFont val="Arial"/>
        <family val="2"/>
      </rPr>
      <t>Squash vine borer</t>
    </r>
    <r>
      <rPr>
        <sz val="10"/>
        <rFont val="Arial"/>
        <family val="0"/>
      </rPr>
      <t xml:space="preserve">:  Treat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xml:space="preserve">:  </t>
    </r>
    <r>
      <rPr>
        <sz val="10"/>
        <rFont val="Arial"/>
        <family val="2"/>
      </rPr>
      <t>Apply fungicides when diseases first occur. Follow a regular spray program of eradicant or protective fungicides.  Cover leaf undersides and fruit.  Refer to NEVMG for additional guidelines.</t>
    </r>
  </si>
  <si>
    <r>
      <t>Early blight (</t>
    </r>
    <r>
      <rPr>
        <i/>
        <sz val="10"/>
        <rFont val="Arial"/>
        <family val="2"/>
      </rPr>
      <t>Alternaria</t>
    </r>
    <r>
      <rPr>
        <sz val="10"/>
        <rFont val="Arial"/>
        <family val="0"/>
      </rPr>
      <t>), late blight (</t>
    </r>
    <r>
      <rPr>
        <i/>
        <sz val="10"/>
        <rFont val="Arial"/>
        <family val="2"/>
      </rPr>
      <t>Phytophthora</t>
    </r>
    <r>
      <rPr>
        <sz val="10"/>
        <rFont val="Arial"/>
        <family val="0"/>
      </rPr>
      <t>), common scab (</t>
    </r>
    <r>
      <rPr>
        <i/>
        <sz val="10"/>
        <rFont val="Arial"/>
        <family val="2"/>
      </rPr>
      <t>Streptomyces</t>
    </r>
    <r>
      <rPr>
        <sz val="10"/>
        <rFont val="Arial"/>
        <family val="0"/>
      </rPr>
      <t xml:space="preserve">), </t>
    </r>
    <r>
      <rPr>
        <i/>
        <sz val="10"/>
        <rFont val="Arial"/>
        <family val="2"/>
      </rPr>
      <t>Pythium</t>
    </r>
    <r>
      <rPr>
        <sz val="10"/>
        <rFont val="Arial"/>
        <family val="0"/>
      </rPr>
      <t xml:space="preserve"> leak, </t>
    </r>
    <r>
      <rPr>
        <i/>
        <sz val="10"/>
        <rFont val="Arial"/>
        <family val="2"/>
      </rPr>
      <t>Verticillium</t>
    </r>
    <r>
      <rPr>
        <sz val="10"/>
        <rFont val="Arial"/>
        <family val="0"/>
      </rPr>
      <t xml:space="preserve"> &amp; </t>
    </r>
    <r>
      <rPr>
        <i/>
        <sz val="10"/>
        <rFont val="Arial"/>
        <family val="2"/>
      </rPr>
      <t>Fusarium</t>
    </r>
    <r>
      <rPr>
        <sz val="10"/>
        <rFont val="Arial"/>
        <family val="0"/>
      </rPr>
      <t xml:space="preserve"> wilt, potato leaf roll virus (PLRV), potato viruses:  S (PVS), A (PVA), X (PVX), Y (PVY rugose mosaic)</t>
    </r>
  </si>
  <si>
    <t>Blight (cucumber mosaic virus), downey mildew, seed decay, white rust</t>
  </si>
  <si>
    <t>Disorders</t>
  </si>
  <si>
    <t>Oedema of cabbage, head rot &amp; brown beading (broccoli)</t>
  </si>
  <si>
    <t xml:space="preserve">Tip burn </t>
  </si>
  <si>
    <t xml:space="preserve">
</t>
  </si>
  <si>
    <t>Planner:</t>
  </si>
  <si>
    <t>Intensive Vegetable IPM Plan</t>
  </si>
  <si>
    <t>Farm Manager:</t>
  </si>
  <si>
    <t>Contact Address:</t>
  </si>
  <si>
    <t>Contact Phone:</t>
  </si>
  <si>
    <t>Planning Assistance Provided by:</t>
  </si>
  <si>
    <t>Farm IPM Management Objectives:</t>
  </si>
  <si>
    <t>Major Crops:</t>
  </si>
  <si>
    <t>Available Acreage:</t>
  </si>
  <si>
    <t>acres</t>
  </si>
  <si>
    <t>Practice Results</t>
  </si>
  <si>
    <t>Practice Principle Area</t>
  </si>
  <si>
    <t>Prevention</t>
  </si>
  <si>
    <t>Avoidance</t>
  </si>
  <si>
    <t>Monitoring</t>
  </si>
  <si>
    <t>Suppression</t>
  </si>
  <si>
    <t>Cultural &amp; Physical</t>
  </si>
  <si>
    <t>Biological</t>
  </si>
  <si>
    <t>Chemical</t>
  </si>
  <si>
    <t>Planned:</t>
  </si>
  <si>
    <t>Benchmark:</t>
  </si>
  <si>
    <t>Benchmark Practices</t>
  </si>
  <si>
    <t>These are practices you are currently implementing on farm and agree to continue as a part of your management strategies.</t>
  </si>
  <si>
    <t>Planned Practices</t>
  </si>
  <si>
    <t>http://www.nevegetable.org/</t>
  </si>
  <si>
    <r>
      <t>Weeds</t>
    </r>
    <r>
      <rPr>
        <sz val="10"/>
        <rFont val="Arial"/>
        <family val="0"/>
      </rPr>
      <t xml:space="preserve">:  Kill the weeds between the mulch prior to setting the okra plants on the plastic.  Use Roundup, flaming, or Scythe (stale seedbed technique) prior to transplanting. </t>
    </r>
  </si>
  <si>
    <t>Handweed in the planting holes after transplanting.  On bare ground, employ flaming prior to transplanting.  Keep cultivations shallow after transplanting.</t>
  </si>
  <si>
    <r>
      <t xml:space="preserve">Space plants 12-18" in rows with 36" between rows.
</t>
    </r>
    <r>
      <rPr>
        <u val="single"/>
        <sz val="10"/>
        <rFont val="Arial"/>
        <family val="2"/>
      </rPr>
      <t>Fruit rot</t>
    </r>
    <r>
      <rPr>
        <sz val="10"/>
        <rFont val="Arial"/>
        <family val="0"/>
      </rPr>
      <t>:  Improve air circulation by proper plant spacing.</t>
    </r>
  </si>
  <si>
    <t>Do not plant until soil temperatures have warmed in the spring.</t>
  </si>
  <si>
    <t>Damping-off, Fusarium &amp; Verticillium wilts, fruit rot (Choanephora)</t>
  </si>
  <si>
    <r>
      <t>Verticillium</t>
    </r>
    <r>
      <rPr>
        <u val="single"/>
        <sz val="10"/>
        <rFont val="Arial"/>
        <family val="2"/>
      </rPr>
      <t xml:space="preserve"> wilt</t>
    </r>
    <r>
      <rPr>
        <sz val="10"/>
        <rFont val="Arial"/>
        <family val="0"/>
      </rPr>
      <t>:  Use black plastic mulch.</t>
    </r>
  </si>
  <si>
    <r>
      <t>Fusarium/Verticillium wilts</t>
    </r>
    <r>
      <rPr>
        <sz val="10"/>
        <rFont val="Arial"/>
        <family val="0"/>
      </rPr>
      <t>:  Rotate with non-solanaceous crops.  Avoid planting in fields where these diseases are present.</t>
    </r>
  </si>
  <si>
    <r>
      <t>Gray mold (</t>
    </r>
    <r>
      <rPr>
        <i/>
        <sz val="10"/>
        <rFont val="Arial"/>
        <family val="2"/>
      </rPr>
      <t>Botrytis</t>
    </r>
    <r>
      <rPr>
        <sz val="10"/>
        <rFont val="Arial"/>
        <family val="0"/>
      </rPr>
      <t>), bottom rot (</t>
    </r>
    <r>
      <rPr>
        <i/>
        <sz val="10"/>
        <rFont val="Arial"/>
        <family val="2"/>
      </rPr>
      <t>Rhizoctonia</t>
    </r>
    <r>
      <rPr>
        <sz val="10"/>
        <rFont val="Arial"/>
        <family val="0"/>
      </rPr>
      <t>), drop, white mold (</t>
    </r>
    <r>
      <rPr>
        <i/>
        <sz val="10"/>
        <rFont val="Arial"/>
        <family val="2"/>
      </rPr>
      <t>Sclerotinia minor</t>
    </r>
    <r>
      <rPr>
        <sz val="10"/>
        <rFont val="Arial"/>
        <family val="0"/>
      </rPr>
      <t xml:space="preserve">), </t>
    </r>
    <r>
      <rPr>
        <i/>
        <sz val="10"/>
        <rFont val="Arial"/>
        <family val="2"/>
      </rPr>
      <t>Septoria</t>
    </r>
    <r>
      <rPr>
        <sz val="10"/>
        <rFont val="Arial"/>
        <family val="0"/>
      </rPr>
      <t xml:space="preserve"> leaf spot, downey mildew, lettuce and cucumber mosaic viruses, seed decay, yellows</t>
    </r>
  </si>
  <si>
    <r>
      <t xml:space="preserve">Downey mildew,  </t>
    </r>
    <r>
      <rPr>
        <i/>
        <sz val="10"/>
        <rFont val="Arial"/>
        <family val="2"/>
      </rPr>
      <t>Rhizoctonia</t>
    </r>
    <r>
      <rPr>
        <sz val="10"/>
        <rFont val="Arial"/>
        <family val="0"/>
      </rPr>
      <t xml:space="preserve"> </t>
    </r>
  </si>
  <si>
    <t>Begin hilling and cultivating after plants begin to emerge and complete prior to plants filling half the of the row. Cultivate during hilling.</t>
  </si>
  <si>
    <r>
      <t>CPB</t>
    </r>
    <r>
      <rPr>
        <sz val="10"/>
        <rFont val="Arial"/>
        <family val="0"/>
      </rPr>
      <t>:  Install plastic-lined trench traps next to overwintering sites at least 1 week before adults emerge. (See NEVMG p162.)</t>
    </r>
  </si>
  <si>
    <r>
      <t>Weeds</t>
    </r>
    <r>
      <rPr>
        <sz val="10"/>
        <rFont val="Arial"/>
        <family val="0"/>
      </rPr>
      <t>:  Apply herbicides based on weed map results, susceptibility of weed species to herbicide, and label and Extension recommendations.</t>
    </r>
  </si>
  <si>
    <t>Seeding rates vary with seed size and species.  Generally, space plants &lt;1" between plants and 2-3" between rows on 30"-wide beds.</t>
  </si>
  <si>
    <t xml:space="preserve">Seed to achieve 6-8 plants per foot of row with 12" between rows.  (Thinning is not recommended.)  Seed 1/4-1/2" deep depending on soil moisture and temperature, deeper if warm, dry soil.  </t>
  </si>
  <si>
    <r>
      <t>Leafminers</t>
    </r>
    <r>
      <rPr>
        <sz val="10"/>
        <rFont val="Arial"/>
        <family val="0"/>
      </rPr>
      <t>:  Use deep plowing in spring to reduce population.</t>
    </r>
  </si>
  <si>
    <r>
      <t>Flea beetles</t>
    </r>
    <r>
      <rPr>
        <sz val="10"/>
        <rFont val="Arial"/>
        <family val="0"/>
      </rPr>
      <t>:  Use rowcovers from planting until harvest.</t>
    </r>
  </si>
  <si>
    <t>Do not use less than 50 gal spray material/A; higher volumes provide better coverage.</t>
  </si>
  <si>
    <r>
      <t>Asparagus aphids</t>
    </r>
    <r>
      <rPr>
        <sz val="10"/>
        <rFont val="Arial"/>
        <family val="0"/>
      </rPr>
      <t xml:space="preserve">:  Monitor weekly throughout growing season. During September and October look for eggs on lower portion of ferns.
</t>
    </r>
    <r>
      <rPr>
        <u val="single"/>
        <sz val="10"/>
        <rFont val="Arial"/>
        <family val="2"/>
      </rPr>
      <t>Aparagus miner</t>
    </r>
    <r>
      <rPr>
        <sz val="10"/>
        <rFont val="Arial"/>
        <family val="0"/>
      </rPr>
      <t xml:space="preserve">:  Monitor weekly mid-May to late June and early August to late September.
</t>
    </r>
    <r>
      <rPr>
        <u val="single"/>
        <sz val="10"/>
        <rFont val="Arial"/>
        <family val="2"/>
      </rPr>
      <t>Cutworm caterpillars</t>
    </r>
    <r>
      <rPr>
        <i/>
        <sz val="10"/>
        <rFont val="Arial"/>
        <family val="2"/>
      </rPr>
      <t>:</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Japanese or asparagus beetles</t>
    </r>
    <r>
      <rPr>
        <sz val="10"/>
        <rFont val="Arial"/>
        <family val="0"/>
      </rPr>
      <t xml:space="preserve">: Scout weekly on sunny afternoons for adults and eggs.  </t>
    </r>
  </si>
  <si>
    <t>UMCE IPM weather forecast or similar</t>
  </si>
  <si>
    <t xml:space="preserve">Plant healthy one-year-old crowns in furrows about 6 to 8” deep. Space crowns 12” apart in rows 54” to 60” apart. </t>
  </si>
  <si>
    <t>Use tile drainage, sub soiling, grassed waterways, raised beds, and organic matter additions. Avoid planting in low and wet spots in field.</t>
  </si>
  <si>
    <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Two-spotted spider mite</t>
    </r>
    <r>
      <rPr>
        <sz val="10"/>
        <rFont val="Arial"/>
        <family val="0"/>
      </rPr>
      <t xml:space="preserve">:  Do not plant adjacent to legume forage crops.
</t>
    </r>
    <r>
      <rPr>
        <i/>
        <u val="single"/>
        <sz val="10"/>
        <rFont val="Arial"/>
        <family val="2"/>
      </rPr>
      <t>Phytophthora</t>
    </r>
    <r>
      <rPr>
        <u val="single"/>
        <sz val="10"/>
        <rFont val="Arial"/>
        <family val="2"/>
      </rPr>
      <t xml:space="preserve"> blight/fruit rot</t>
    </r>
    <r>
      <rPr>
        <sz val="10"/>
        <rFont val="Arial"/>
        <family val="0"/>
      </rPr>
      <t xml:space="preserve">:  Plant in fields without history of this disease.  Plant on raised beds.  Avoid planting in low areas where water puddles and improve drainage by sub-soiling.. 
</t>
    </r>
    <r>
      <rPr>
        <u val="single"/>
        <sz val="10"/>
        <rFont val="Arial"/>
        <family val="2"/>
      </rPr>
      <t>WMV-II</t>
    </r>
    <r>
      <rPr>
        <sz val="10"/>
        <rFont val="Arial"/>
        <family val="0"/>
      </rPr>
      <t xml:space="preserve">:  Avoid planting near alfalfa, vetch, crimson clover, sour clover, snow-on-the-mountain, and </t>
    </r>
    <r>
      <rPr>
        <i/>
        <sz val="10"/>
        <rFont val="Arial"/>
        <family val="2"/>
      </rPr>
      <t>Malva parviflora</t>
    </r>
    <r>
      <rPr>
        <sz val="10"/>
        <rFont val="Arial"/>
        <family val="0"/>
      </rPr>
      <t>.</t>
    </r>
  </si>
  <si>
    <r>
      <t xml:space="preserve">Select sunny, well-drained sites. 
</t>
    </r>
    <r>
      <rPr>
        <u val="single"/>
        <sz val="10"/>
        <rFont val="Arial"/>
        <family val="2"/>
      </rPr>
      <t>Green peach aphid</t>
    </r>
    <r>
      <rPr>
        <sz val="10"/>
        <rFont val="Arial"/>
        <family val="0"/>
      </rPr>
      <t xml:space="preserve">:  Plant away from Prunus sp. (peach, wild cherry, etc.).  
</t>
    </r>
    <r>
      <rPr>
        <u val="single"/>
        <sz val="10"/>
        <rFont val="Arial"/>
        <family val="2"/>
      </rPr>
      <t>Two-spotted spider mite</t>
    </r>
    <r>
      <rPr>
        <sz val="10"/>
        <rFont val="Arial"/>
        <family val="0"/>
      </rPr>
      <t xml:space="preserve">:  Do not plant adjacent to legume forage crops.
</t>
    </r>
    <r>
      <rPr>
        <u val="single"/>
        <sz val="10"/>
        <rFont val="Arial"/>
        <family val="2"/>
      </rPr>
      <t>Phytophthora blight/fruit rot</t>
    </r>
    <r>
      <rPr>
        <sz val="10"/>
        <rFont val="Arial"/>
        <family val="0"/>
      </rPr>
      <t xml:space="preserve">:  Plant in fields without history of this disease.  Plant on raised beds.  Avoid planting in low areas where water puddles and improve drainage by sub-soiling.                         </t>
    </r>
  </si>
  <si>
    <t>Plant resistant varieties suitable for the Northeast.</t>
  </si>
  <si>
    <t>Plant resistant varieties of squash and pumpkins suitable for the Northeast.</t>
  </si>
  <si>
    <r>
      <t>Aphids</t>
    </r>
    <r>
      <rPr>
        <sz val="10"/>
        <rFont val="Arial"/>
        <family val="0"/>
      </rPr>
      <t xml:space="preserve">:  Scout by inspecting the underside of 50 fully grown leves at 10 sites per field. 
</t>
    </r>
    <r>
      <rPr>
        <u val="single"/>
        <sz val="10"/>
        <rFont val="Arial"/>
        <family val="2"/>
      </rPr>
      <t>Cucumber beetle</t>
    </r>
    <r>
      <rPr>
        <sz val="10"/>
        <rFont val="Arial"/>
        <family val="0"/>
      </rPr>
      <t xml:space="preserve">:  Beetles spread bacterial wilt.  To prevent wilt, scout for beetles twice weekly at the seedling stage.  Monitor weekly for diseases. Scout at least 25 plants to monitor number of beetles and damage.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Powdery mildew</t>
    </r>
    <r>
      <rPr>
        <sz val="10"/>
        <rFont val="Arial"/>
        <family val="0"/>
      </rPr>
      <t xml:space="preserve">:  Begin scouting in July. 
</t>
    </r>
    <r>
      <rPr>
        <u val="single"/>
        <sz val="10"/>
        <rFont val="Arial"/>
        <family val="2"/>
      </rPr>
      <t>Black rot</t>
    </r>
    <r>
      <rPr>
        <sz val="10"/>
        <rFont val="Arial"/>
        <family val="0"/>
      </rPr>
      <t>:  Carefully scout transplant greenhouse for diseased plants and remove them.</t>
    </r>
  </si>
  <si>
    <r>
      <t>Cucumber beetle</t>
    </r>
    <r>
      <rPr>
        <sz val="10"/>
        <rFont val="Arial"/>
        <family val="0"/>
      </rPr>
      <t xml:space="preserve">:  Use a perimeter trap crop of Blue Hubbard, buttercup squash, or </t>
    </r>
    <r>
      <rPr>
        <sz val="10"/>
        <rFont val="Arial"/>
        <family val="2"/>
      </rPr>
      <t>Cucurbita maxima</t>
    </r>
    <r>
      <rPr>
        <sz val="10"/>
        <rFont val="Arial"/>
        <family val="0"/>
      </rPr>
      <t xml:space="preserve"> variety in 1-2 rows (always use 2 rows near woods or last year's fields.  Treat borders with a systemic at planting or with a foliar insecticide as soon as the first beetles arrive.  Do not use a crop that is highly susceptible to bacterial wilt in the border. 
</t>
    </r>
    <r>
      <rPr>
        <u val="single"/>
        <sz val="10"/>
        <rFont val="Arial"/>
        <family val="2"/>
      </rPr>
      <t>Squash bug</t>
    </r>
    <r>
      <rPr>
        <sz val="10"/>
        <rFont val="Arial"/>
        <family val="0"/>
      </rPr>
      <t>:  Plant a perimeter of squash (summer, Hubbard) 1-2 weeks before planting or transplanting.  Spray adult bugs at base of trap crop with an effective insecticide just before seedlings emerge or before transplanting, and 5-10 days later.</t>
    </r>
  </si>
  <si>
    <r>
      <t xml:space="preserve">Plant bush varieties 18-24" apart within rows and 4-5' between rows.  Plant vining varieities 2-6' between hills (1-3 plants/hill) and 6-12' between rows.  Sow enough seed to ensure a stand that may be thinned later (wintersquash and pumpkins at 2-4 lb/A and summer squash at 4-6 lb/A). 
</t>
    </r>
  </si>
  <si>
    <t>Use strip-till, zone-till, or no-till for pumpkins.</t>
  </si>
  <si>
    <t xml:space="preserve">Aphids:  Use reflective plastic mulch to prevent early infestation and virus transmission. (For maximum effectiveness direct seed in reflective mulch.)  </t>
  </si>
  <si>
    <t>Plant living mulch between rows.  Irrigate crop and mow cover crop.</t>
  </si>
  <si>
    <t xml:space="preserve">Use spunbonded row covers; remove at flowering.  </t>
  </si>
  <si>
    <r>
      <t>Two-spotted spider mite</t>
    </r>
    <r>
      <rPr>
        <sz val="10"/>
        <rFont val="Arial"/>
        <family val="0"/>
      </rPr>
      <t xml:space="preserve">:  May use preventive releases of the predatory mite </t>
    </r>
    <r>
      <rPr>
        <i/>
        <sz val="10"/>
        <rFont val="Arial"/>
        <family val="2"/>
      </rPr>
      <t>Phytoseiulus persimilis</t>
    </r>
    <r>
      <rPr>
        <sz val="10"/>
        <rFont val="Arial"/>
        <family val="0"/>
      </rPr>
      <t xml:space="preserve"> to suppress populations.</t>
    </r>
  </si>
  <si>
    <t xml:space="preserve">Use selective insecticides for other pests to conserve natural enemies.  Do not apply insecticides when pollinators are active in the field.  If application of an insecticide is necessary during blossom, apply it in the evening after the pollinators have left the field or avoid products that are toxic to pollinators.        </t>
  </si>
  <si>
    <t>Incorporate compost prior to planting.</t>
  </si>
  <si>
    <r>
      <t xml:space="preserve">Apply insecticides late in the day to avoid injury to pollinators.  </t>
    </r>
    <r>
      <rPr>
        <i/>
        <sz val="10"/>
        <rFont val="Arial"/>
        <family val="2"/>
      </rPr>
      <t>Note that squash bees (the most important pollinators of cucurbits) are highly active at dawn.</t>
    </r>
    <r>
      <rPr>
        <sz val="10"/>
        <rFont val="Arial"/>
        <family val="2"/>
      </rPr>
      <t xml:space="preserve">  Use selective materials.
</t>
    </r>
    <r>
      <rPr>
        <sz val="10"/>
        <rFont val="Arial"/>
        <family val="0"/>
      </rPr>
      <t xml:space="preserve">                          </t>
    </r>
  </si>
  <si>
    <r>
      <t>Weeds</t>
    </r>
    <r>
      <rPr>
        <sz val="10"/>
        <rFont val="Arial"/>
        <family val="0"/>
      </rPr>
      <t xml:space="preserve">: See NEVMG or recommendations.  Use stale seedbed technique if utilizing Roundup or scythe.  Refer to NEVMG.
</t>
    </r>
    <r>
      <rPr>
        <u val="single"/>
        <sz val="10"/>
        <rFont val="Arial"/>
        <family val="2"/>
      </rPr>
      <t>Cutworms</t>
    </r>
    <r>
      <rPr>
        <sz val="10"/>
        <rFont val="Arial"/>
        <family val="0"/>
      </rPr>
      <t>:  Spot spray heavily damaged sections of the field.  For best results, apply pesticides between midnight and dawn while cutworms are feeding above ground.</t>
    </r>
  </si>
  <si>
    <t>Overseed with cover crop just prior to crop canopy closure or seed winter rye after crop plowdown.</t>
  </si>
  <si>
    <t>Plant early varieties 8-10” within rows and 30-36” between rows.  Plant main season varieties 10-12” within rows and 36” between rows.  Match seed size to seed plate.  Follow seed company recommendations for spacing on specific varieties.</t>
  </si>
  <si>
    <t>Strip or zone tillage may be suitable for mid- to late-season varieties. Contact Maine Cooperative Extension for information.</t>
  </si>
  <si>
    <t xml:space="preserve">Plastic mulches generally not used for pest management in sweet corn, however they can be used to enhance growth of early varieties (see NEVMG for details).  </t>
  </si>
  <si>
    <r>
      <t>Corn leaf aphid</t>
    </r>
    <r>
      <rPr>
        <sz val="10"/>
        <rFont val="Arial"/>
        <family val="0"/>
      </rPr>
      <t>:  Overhead irrigate, if needed, during the silk stage to reduce or eliminate aphid damage, however this may increase incidence of rust.</t>
    </r>
  </si>
  <si>
    <r>
      <t>ECB</t>
    </r>
    <r>
      <rPr>
        <sz val="10"/>
        <rFont val="Arial"/>
        <family val="0"/>
      </rPr>
      <t xml:space="preserve">:  Use row covers to protect whorl-stage early corn from ECB egg-laying.
</t>
    </r>
    <r>
      <rPr>
        <u val="single"/>
        <sz val="10"/>
        <rFont val="Arial"/>
        <family val="2"/>
      </rPr>
      <t>Corn flea beetles</t>
    </r>
    <r>
      <rPr>
        <sz val="10"/>
        <rFont val="Arial"/>
        <family val="0"/>
      </rPr>
      <t>:  Use row covers.</t>
    </r>
  </si>
  <si>
    <t>Use tile drainage, sub soiling, grassed waterways, and organic matter additions. Avoid planting in low and wet spots in field.</t>
  </si>
  <si>
    <t xml:space="preserve">Avoid broad-spectrum insecticide applications to protect natural enemies which include the seven- and twelve-spotted ladybeetles which prey on eggs, small larvae, and aphids.  </t>
  </si>
  <si>
    <t>Incorporate compost before planting.</t>
  </si>
  <si>
    <t>Conserve predators and parasites by using selective insecticides, such as Bt and spinosad, to control caterpillars before silking.</t>
  </si>
  <si>
    <t xml:space="preserve">Alternate applications of chemicals with different modes of action to avoid development of pest resistance.  For genetically modified Bt corn, follow recommendations for refugia.  
Avoid broad-spectrum insecticides if possible to minimize resistance. </t>
  </si>
  <si>
    <t>Apply lime according to soil test to maintain soil pH at 6.5-6.8. 
Correct low magnesium levels in the soil by using high magnesium lime (dolomitic) or by adding magnesium to the fertilizer.  Make a topical application of 10-15 lb magnesium sulfate (Epsom salts) in 100 gal water.  Spray to wet foilage.
Sidedress nitrogen when crop need is apparent.  Avoid putting fertilizer directly onto crop foliage. 
Apply less nitrogen fertilizer if manure or legume sod was plowed down. 
Refer to NEVMG for plant nutrient recommendations.</t>
  </si>
  <si>
    <r>
      <t xml:space="preserve">Apply lime according to soil test to maintain a soil pH at 6.5-7.0.
If plants are to be grown on plastic mulch, reduce the amount of nitrogen fertilizer to be sidedressed.  If using transplants, apply a liquid fertilizer before tranplanting, especially with cool soil conditions. 
</t>
    </r>
    <r>
      <rPr>
        <u val="single"/>
        <sz val="10"/>
        <rFont val="Arial"/>
        <family val="2"/>
      </rPr>
      <t>TSSM</t>
    </r>
    <r>
      <rPr>
        <sz val="10"/>
        <rFont val="Arial"/>
        <family val="0"/>
      </rPr>
      <t>:  Do not overfertilize.
Refer to NEVMG for plant nutrient recommendations.</t>
    </r>
  </si>
  <si>
    <r>
      <t xml:space="preserve">Apply lime according to soil test results to maintain pH at 6.5-6.8.
Use a liquid starter fertilizer at transplanting, especially with cool soil conditions.  Use a high phosphorus starter fertilizer mixed according to label directions.  Rather than sidedress, apply nitrogen through a trickle irrigation system.  Use less nitrogen fertilizer if manure or legume sod was plowed down. 
Refer to NEVMG for plant nutrient recommendations.
</t>
    </r>
    <r>
      <rPr>
        <u val="single"/>
        <sz val="10"/>
        <rFont val="Arial"/>
        <family val="2"/>
      </rPr>
      <t>Bacterial spot</t>
    </r>
    <r>
      <rPr>
        <sz val="10"/>
        <rFont val="Arial"/>
        <family val="0"/>
      </rPr>
      <t xml:space="preserve">:  Maintain proper nutrient levels.  Avoid using dolomitic lime (high magnesium) before planting peppers.  
</t>
    </r>
    <r>
      <rPr>
        <u val="single"/>
        <sz val="10"/>
        <rFont val="Arial"/>
        <family val="2"/>
      </rPr>
      <t>Sunscald</t>
    </r>
    <r>
      <rPr>
        <sz val="10"/>
        <rFont val="Arial"/>
        <family val="0"/>
      </rPr>
      <t>:  Promote good foliage growth with proper fertilization and irrigation during prolonged periods of hot weather.</t>
    </r>
  </si>
  <si>
    <r>
      <t xml:space="preserve">Apply lime according to soil test to maintain a soil pH at 6.5-6.8.
Use a liquid starter fertilizer at transplanting, especially with cool soil conditions.  Use a high phosphorus starter fertilizer mixed according to label directions.  If plants are to be grown on plastic mulch, reduce the amount of nitrogen fertilizer to be sidedressed.  Instead of sidedressing, nitrogen can be applied through trickle irrigation which is especially advantageous with plastic mulch.  (See NEVMG for more information.)
Use less nitrogen fertilizer if manure or legume sod was plowed down. 
</t>
    </r>
    <r>
      <rPr>
        <u val="single"/>
        <sz val="10"/>
        <rFont val="Arial"/>
        <family val="2"/>
      </rPr>
      <t>TSSM</t>
    </r>
    <r>
      <rPr>
        <sz val="10"/>
        <rFont val="Arial"/>
        <family val="0"/>
      </rPr>
      <t>:  Do not overfertilize.
Refer to NEVMG for plant nutrient recommendations.</t>
    </r>
  </si>
  <si>
    <r>
      <t xml:space="preserve">Apply lime and fertilizer according to soil test results and the potato cultivar to be planted.  Maintain soil pH at 6.0 for common scab resistant varieties and pH 5.0-5.2 for common scab susceptible varieties.
Apply P and K according to soil test results.
Refer to NEVMG for plant nutrient recommendations.
</t>
    </r>
    <r>
      <rPr>
        <u val="single"/>
        <sz val="10"/>
        <rFont val="Arial"/>
        <family val="2"/>
      </rPr>
      <t>Early blight (</t>
    </r>
    <r>
      <rPr>
        <i/>
        <u val="single"/>
        <sz val="10"/>
        <rFont val="Arial"/>
        <family val="2"/>
      </rPr>
      <t>Alternaria</t>
    </r>
    <r>
      <rPr>
        <u val="single"/>
        <sz val="10"/>
        <rFont val="Arial"/>
        <family val="2"/>
      </rPr>
      <t>)</t>
    </r>
    <r>
      <rPr>
        <sz val="10"/>
        <rFont val="Arial"/>
        <family val="0"/>
      </rPr>
      <t xml:space="preserve">:  Maintain proper fertility and mineral balance.
</t>
    </r>
    <r>
      <rPr>
        <u val="single"/>
        <sz val="10"/>
        <rFont val="Arial"/>
        <family val="2"/>
      </rPr>
      <t>Common scab</t>
    </r>
    <r>
      <rPr>
        <sz val="10"/>
        <rFont val="Arial"/>
        <family val="0"/>
      </rPr>
      <t>:  Avoid using non-decomposed manure as fertilizer.</t>
    </r>
  </si>
  <si>
    <t>Plant using appropriate within- and between-row spacing optimal for crop, site, and row orientation.  (Example:  Use row spacing and plant densities that assure rapid canopy closure.)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</si>
</sst>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b/>
      <sz val="16"/>
      <name val="Arial"/>
      <family val="2"/>
    </font>
    <font>
      <u val="single"/>
      <sz val="10"/>
      <color indexed="12"/>
      <name val="Arial"/>
      <family val="0"/>
    </font>
    <font>
      <u val="single"/>
      <sz val="10"/>
      <color indexed="36"/>
      <name val="Arial"/>
      <family val="0"/>
    </font>
    <font>
      <i/>
      <sz val="10"/>
      <name val="Arial"/>
      <family val="0"/>
    </font>
    <font>
      <b/>
      <sz val="12"/>
      <name val="Arial"/>
      <family val="2"/>
    </font>
    <font>
      <b/>
      <sz val="14"/>
      <name val="Arial"/>
      <family val="2"/>
    </font>
    <font>
      <sz val="8"/>
      <name val="Tahoma"/>
      <family val="2"/>
    </font>
    <font>
      <u val="single"/>
      <sz val="10"/>
      <name val="Arial"/>
      <family val="2"/>
    </font>
    <font>
      <sz val="10"/>
      <color indexed="10"/>
      <name val="Arial"/>
      <family val="0"/>
    </font>
    <font>
      <i/>
      <u val="single"/>
      <sz val="10"/>
      <name val="Arial"/>
      <family val="2"/>
    </font>
    <font>
      <b/>
      <sz val="14"/>
      <name val="Times New Roman"/>
      <family val="1"/>
    </font>
    <font>
      <b/>
      <sz val="12"/>
      <name val="Times New Roman"/>
      <family val="1"/>
    </font>
    <font>
      <sz val="12"/>
      <name val="Times New Roman"/>
      <family val="1"/>
    </font>
    <font>
      <vertAlign val="superscript"/>
      <sz val="12"/>
      <name val="Times New Roman"/>
      <family val="1"/>
    </font>
    <font>
      <vertAlign val="superscript"/>
      <sz val="10"/>
      <name val="Arial"/>
      <family val="2"/>
    </font>
    <font>
      <sz val="9"/>
      <name val="Arial"/>
      <family val="0"/>
    </font>
    <font>
      <b/>
      <sz val="10"/>
      <color indexed="16"/>
      <name val="Arial"/>
      <family val="0"/>
    </font>
    <font>
      <sz val="10"/>
      <color indexed="12"/>
      <name val="Arial"/>
      <family val="0"/>
    </font>
    <font>
      <b/>
      <sz val="36"/>
      <name val="Arial"/>
      <family val="2"/>
    </font>
    <font>
      <b/>
      <sz val="24"/>
      <name val="Arial"/>
      <family val="2"/>
    </font>
    <font>
      <b/>
      <sz val="10"/>
      <color indexed="9"/>
      <name val="Arial"/>
      <family val="2"/>
    </font>
    <font>
      <sz val="10"/>
      <color indexed="9"/>
      <name val="Arial"/>
      <family val="2"/>
    </font>
    <font>
      <u val="single"/>
      <sz val="10"/>
      <color indexed="10"/>
      <name val="Arial"/>
      <family val="2"/>
    </font>
    <font>
      <sz val="10"/>
      <color indexed="17"/>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8"/>
      <name val="Cooper Black"/>
      <family val="0"/>
    </font>
    <font>
      <b/>
      <sz val="8.5"/>
      <color indexed="8"/>
      <name val="Cooper Black"/>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thin"/>
      <right style="thin"/>
      <top style="thin"/>
      <bottom>
        <color indexed="63"/>
      </bottom>
    </border>
    <border>
      <left style="thin"/>
      <right style="thin"/>
      <top style="thin"/>
      <bottom style="medium"/>
    </border>
    <border>
      <left style="medium"/>
      <right style="medium"/>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8">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horizontal="right"/>
    </xf>
    <xf numFmtId="0" fontId="1" fillId="0" borderId="0" xfId="0" applyFont="1" applyAlignment="1">
      <alignment horizontal="right" wrapText="1"/>
    </xf>
    <xf numFmtId="0" fontId="0" fillId="0" borderId="10" xfId="0" applyBorder="1" applyAlignment="1">
      <alignment wrapText="1"/>
    </xf>
    <xf numFmtId="0" fontId="0" fillId="0" borderId="0" xfId="0" applyAlignment="1">
      <alignment horizontal="right" wrapText="1"/>
    </xf>
    <xf numFmtId="0" fontId="0" fillId="0" borderId="0" xfId="0" applyBorder="1" applyAlignment="1">
      <alignment wrapText="1"/>
    </xf>
    <xf numFmtId="0" fontId="0" fillId="0" borderId="0" xfId="0" applyFont="1" applyAlignment="1">
      <alignment wrapText="1"/>
    </xf>
    <xf numFmtId="0" fontId="5" fillId="0" borderId="0" xfId="0" applyFont="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13" xfId="0" applyFont="1" applyBorder="1" applyAlignment="1">
      <alignment horizontal="right"/>
    </xf>
    <xf numFmtId="0" fontId="1" fillId="0" borderId="0" xfId="0" applyFont="1" applyAlignment="1">
      <alignment horizontal="right"/>
    </xf>
    <xf numFmtId="0" fontId="1" fillId="0" borderId="13" xfId="0" applyFont="1" applyBorder="1" applyAlignment="1">
      <alignment horizontal="right"/>
    </xf>
    <xf numFmtId="0" fontId="1" fillId="0" borderId="0" xfId="0" applyFont="1" applyAlignment="1">
      <alignment horizontal="center"/>
    </xf>
    <xf numFmtId="0" fontId="0" fillId="0" borderId="14" xfId="0" applyBorder="1" applyAlignment="1">
      <alignment/>
    </xf>
    <xf numFmtId="0" fontId="0" fillId="0" borderId="14" xfId="0" applyBorder="1" applyAlignment="1">
      <alignment horizontal="right"/>
    </xf>
    <xf numFmtId="0" fontId="0" fillId="0" borderId="14" xfId="0" applyBorder="1" applyAlignment="1">
      <alignment/>
    </xf>
    <xf numFmtId="0" fontId="0" fillId="0" borderId="15" xfId="0" applyBorder="1" applyAlignment="1">
      <alignment horizontal="center" wrapText="1"/>
    </xf>
    <xf numFmtId="0" fontId="0" fillId="0" borderId="15" xfId="0" applyBorder="1" applyAlignment="1">
      <alignment horizontal="center"/>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wrapText="1"/>
    </xf>
    <xf numFmtId="49" fontId="0" fillId="0" borderId="0" xfId="0" applyNumberFormat="1" applyAlignment="1">
      <alignment/>
    </xf>
    <xf numFmtId="49" fontId="0" fillId="0" borderId="0" xfId="0" applyNumberFormat="1" applyFont="1" applyAlignment="1">
      <alignment wrapText="1"/>
    </xf>
    <xf numFmtId="0" fontId="1" fillId="0" borderId="14" xfId="0" applyFont="1" applyBorder="1" applyAlignment="1">
      <alignment/>
    </xf>
    <xf numFmtId="0" fontId="1" fillId="0" borderId="14" xfId="0" applyFont="1" applyBorder="1" applyAlignment="1">
      <alignment/>
    </xf>
    <xf numFmtId="0" fontId="1" fillId="0" borderId="14" xfId="0" applyFont="1" applyBorder="1" applyAlignment="1">
      <alignment horizontal="right" wrapText="1"/>
    </xf>
    <xf numFmtId="49" fontId="1" fillId="0" borderId="0" xfId="0" applyNumberFormat="1" applyFont="1" applyAlignment="1">
      <alignment wrapText="1"/>
    </xf>
    <xf numFmtId="0" fontId="2" fillId="0" borderId="0" xfId="0" applyFont="1" applyAlignment="1">
      <alignment horizontal="center" wrapText="1"/>
    </xf>
    <xf numFmtId="0" fontId="0" fillId="0" borderId="0" xfId="0" applyAlignment="1">
      <alignment/>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0" fillId="0" borderId="17" xfId="0" applyBorder="1" applyAlignment="1">
      <alignment horizontal="left" vertical="top" wrapText="1" indent="1"/>
    </xf>
    <xf numFmtId="0" fontId="0" fillId="0" borderId="17" xfId="0" applyFont="1" applyBorder="1" applyAlignment="1">
      <alignment horizontal="left" vertical="top" wrapText="1" indent="1"/>
    </xf>
    <xf numFmtId="0" fontId="5" fillId="0" borderId="17" xfId="0" applyFont="1" applyBorder="1" applyAlignment="1">
      <alignment horizontal="left" vertical="top" wrapText="1" indent="1"/>
    </xf>
    <xf numFmtId="0" fontId="0" fillId="0" borderId="18" xfId="0" applyBorder="1" applyAlignment="1">
      <alignment horizontal="left" vertical="top" wrapText="1" indent="1"/>
    </xf>
    <xf numFmtId="0" fontId="0" fillId="0" borderId="18" xfId="0" applyFont="1" applyBorder="1" applyAlignment="1">
      <alignment horizontal="left" vertical="top" wrapText="1" indent="1"/>
    </xf>
    <xf numFmtId="0" fontId="5" fillId="0" borderId="18" xfId="0" applyFont="1" applyBorder="1" applyAlignment="1">
      <alignment horizontal="left" vertical="top" wrapText="1" indent="1"/>
    </xf>
    <xf numFmtId="0" fontId="1" fillId="0" borderId="16" xfId="0" applyFont="1" applyBorder="1" applyAlignment="1">
      <alignment horizontal="right" wrapText="1"/>
    </xf>
    <xf numFmtId="0" fontId="0" fillId="0" borderId="16" xfId="0" applyBorder="1" applyAlignment="1">
      <alignment horizontal="left" vertical="top" wrapText="1" indent="1"/>
    </xf>
    <xf numFmtId="0" fontId="9" fillId="0" borderId="17" xfId="0" applyFont="1" applyBorder="1"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9" fillId="0" borderId="16" xfId="0" applyFont="1" applyBorder="1" applyAlignment="1">
      <alignment horizontal="left" vertical="top" wrapText="1" indent="1"/>
    </xf>
    <xf numFmtId="0" fontId="9" fillId="0" borderId="19" xfId="0" applyFont="1" applyBorder="1" applyAlignment="1">
      <alignment horizontal="left" vertical="top" wrapText="1" indent="1"/>
    </xf>
    <xf numFmtId="0" fontId="0" fillId="0" borderId="22" xfId="0" applyBorder="1" applyAlignment="1">
      <alignment horizontal="left" vertical="top" wrapText="1" indent="1"/>
    </xf>
    <xf numFmtId="0" fontId="0" fillId="0" borderId="23" xfId="0" applyFont="1" applyBorder="1" applyAlignment="1">
      <alignment horizontal="left" vertical="top" wrapText="1" indent="1"/>
    </xf>
    <xf numFmtId="0" fontId="9" fillId="0" borderId="23" xfId="0" applyFont="1" applyBorder="1" applyAlignment="1">
      <alignment horizontal="left" vertical="top" wrapText="1" indent="1"/>
    </xf>
    <xf numFmtId="0" fontId="0" fillId="0" borderId="23" xfId="0" applyBorder="1" applyAlignment="1">
      <alignment horizontal="left" vertical="top" wrapText="1" indent="1"/>
    </xf>
    <xf numFmtId="0" fontId="0" fillId="0" borderId="24" xfId="0" applyBorder="1" applyAlignment="1">
      <alignment horizontal="left" vertical="top" wrapText="1" indent="1"/>
    </xf>
    <xf numFmtId="0" fontId="0" fillId="0" borderId="25" xfId="0" applyBorder="1" applyAlignment="1">
      <alignment horizontal="left" vertical="top" wrapText="1" indent="1"/>
    </xf>
    <xf numFmtId="0" fontId="0" fillId="0" borderId="11" xfId="0" applyBorder="1" applyAlignment="1">
      <alignment horizontal="left" vertical="top" wrapText="1" indent="1"/>
    </xf>
    <xf numFmtId="0" fontId="0" fillId="0" borderId="26" xfId="0" applyBorder="1" applyAlignment="1">
      <alignment horizontal="left" vertical="top" wrapText="1" indent="1"/>
    </xf>
    <xf numFmtId="0" fontId="9" fillId="0" borderId="22" xfId="0" applyFont="1" applyBorder="1" applyAlignment="1">
      <alignment horizontal="left" vertical="top" wrapText="1" indent="1"/>
    </xf>
    <xf numFmtId="0" fontId="3" fillId="0" borderId="24" xfId="53" applyBorder="1" applyAlignment="1" applyProtection="1">
      <alignment horizontal="left" vertical="top" wrapText="1" indent="1"/>
      <protection/>
    </xf>
    <xf numFmtId="0" fontId="9" fillId="0" borderId="25" xfId="0" applyFont="1" applyBorder="1" applyAlignment="1">
      <alignment horizontal="left" vertical="top" wrapText="1" indent="1"/>
    </xf>
    <xf numFmtId="0" fontId="9" fillId="0" borderId="11" xfId="0" applyFont="1" applyBorder="1" applyAlignment="1">
      <alignment horizontal="left" vertical="top" wrapText="1" indent="1"/>
    </xf>
    <xf numFmtId="0" fontId="0" fillId="0" borderId="27" xfId="0" applyBorder="1" applyAlignment="1">
      <alignment horizontal="left" vertical="top" wrapText="1" indent="1"/>
    </xf>
    <xf numFmtId="0" fontId="0" fillId="0" borderId="25" xfId="0" applyFont="1" applyBorder="1" applyAlignment="1">
      <alignment horizontal="left" vertical="top" wrapText="1" indent="1"/>
    </xf>
    <xf numFmtId="0" fontId="3" fillId="0" borderId="26" xfId="53" applyFont="1" applyBorder="1" applyAlignment="1" applyProtection="1">
      <alignment horizontal="left" vertical="top" wrapText="1" indent="1"/>
      <protection/>
    </xf>
    <xf numFmtId="0" fontId="9" fillId="0" borderId="25" xfId="0" applyNumberFormat="1" applyFont="1" applyBorder="1" applyAlignment="1">
      <alignment horizontal="left" vertical="top" wrapText="1" indent="1"/>
    </xf>
    <xf numFmtId="0" fontId="9" fillId="0" borderId="26" xfId="0" applyNumberFormat="1" applyFont="1" applyBorder="1" applyAlignment="1">
      <alignment horizontal="left" vertical="top" wrapText="1" indent="1"/>
    </xf>
    <xf numFmtId="0" fontId="11" fillId="0" borderId="16" xfId="0" applyFont="1" applyBorder="1" applyAlignment="1">
      <alignment horizontal="left" vertical="top" wrapText="1" indent="1"/>
    </xf>
    <xf numFmtId="0" fontId="11" fillId="0" borderId="17" xfId="0" applyFont="1" applyBorder="1" applyAlignment="1">
      <alignment horizontal="left" vertical="top" wrapText="1" indent="1"/>
    </xf>
    <xf numFmtId="0" fontId="9" fillId="0" borderId="18" xfId="0" applyFont="1" applyBorder="1" applyAlignment="1">
      <alignment horizontal="left" vertical="top" wrapText="1" indent="1"/>
    </xf>
    <xf numFmtId="0" fontId="0" fillId="0" borderId="28" xfId="0" applyBorder="1" applyAlignment="1">
      <alignment horizontal="left" vertical="top" wrapText="1" indent="1"/>
    </xf>
    <xf numFmtId="0" fontId="9" fillId="0" borderId="20" xfId="0" applyFont="1" applyBorder="1" applyAlignment="1">
      <alignment horizontal="left" vertical="top" wrapText="1" indent="1"/>
    </xf>
    <xf numFmtId="0" fontId="9" fillId="0" borderId="29" xfId="0" applyFont="1" applyBorder="1" applyAlignment="1">
      <alignment horizontal="left" vertical="top" wrapText="1" indent="1"/>
    </xf>
    <xf numFmtId="0" fontId="0" fillId="0" borderId="16" xfId="0" applyFont="1" applyBorder="1" applyAlignment="1">
      <alignment horizontal="left" vertical="top" wrapText="1" indent="1"/>
    </xf>
    <xf numFmtId="0" fontId="0" fillId="0" borderId="17" xfId="0" applyNumberFormat="1" applyBorder="1" applyAlignment="1">
      <alignment horizontal="left" vertical="top" wrapText="1" indent="1"/>
    </xf>
    <xf numFmtId="0" fontId="0" fillId="0" borderId="17" xfId="0" applyNumberFormat="1" applyFont="1" applyBorder="1" applyAlignment="1">
      <alignment horizontal="left" vertical="top" wrapText="1" indent="1"/>
    </xf>
    <xf numFmtId="0" fontId="1" fillId="0" borderId="16" xfId="0" applyFont="1" applyBorder="1" applyAlignment="1">
      <alignment horizontal="right"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right" vertical="top" wrapText="1"/>
    </xf>
    <xf numFmtId="0" fontId="1" fillId="0" borderId="18" xfId="0" applyFont="1" applyBorder="1" applyAlignment="1">
      <alignment horizontal="right" vertical="top" wrapText="1"/>
    </xf>
    <xf numFmtId="0" fontId="0" fillId="0" borderId="32" xfId="0" applyBorder="1" applyAlignment="1">
      <alignment horizontal="left" vertical="top" wrapText="1" inden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9" fillId="0" borderId="21" xfId="0" applyFont="1" applyBorder="1" applyAlignment="1">
      <alignment horizontal="left" vertical="top" wrapText="1" indent="1"/>
    </xf>
    <xf numFmtId="0" fontId="9" fillId="0" borderId="22" xfId="0" applyNumberFormat="1" applyFont="1" applyBorder="1" applyAlignment="1">
      <alignment horizontal="left" vertical="top" wrapText="1" indent="1"/>
    </xf>
    <xf numFmtId="0" fontId="0" fillId="0" borderId="18" xfId="0" applyFill="1" applyBorder="1" applyAlignment="1">
      <alignment horizontal="left" vertical="top" wrapText="1" indent="1"/>
    </xf>
    <xf numFmtId="0" fontId="1" fillId="0" borderId="16" xfId="0" applyFont="1" applyBorder="1" applyAlignment="1">
      <alignment wrapText="1"/>
    </xf>
    <xf numFmtId="0" fontId="1" fillId="0" borderId="19" xfId="0" applyFont="1" applyBorder="1" applyAlignment="1">
      <alignment horizontal="right" vertical="center" wrapText="1"/>
    </xf>
    <xf numFmtId="0" fontId="1" fillId="0" borderId="20" xfId="0" applyFont="1" applyBorder="1" applyAlignment="1">
      <alignment horizontal="right" vertical="top" wrapText="1"/>
    </xf>
    <xf numFmtId="0" fontId="1" fillId="0" borderId="21" xfId="0" applyFont="1" applyBorder="1" applyAlignment="1">
      <alignment horizontal="right" vertical="top" wrapText="1"/>
    </xf>
    <xf numFmtId="0" fontId="3" fillId="0" borderId="18" xfId="53" applyFont="1" applyBorder="1" applyAlignment="1" applyProtection="1">
      <alignment horizontal="left" vertical="top" wrapText="1" indent="1"/>
      <protection/>
    </xf>
    <xf numFmtId="0" fontId="0" fillId="0" borderId="35" xfId="0" applyBorder="1" applyAlignment="1">
      <alignment horizontal="left" vertical="top" wrapText="1" indent="1"/>
    </xf>
    <xf numFmtId="0" fontId="0" fillId="0" borderId="29" xfId="0" applyBorder="1" applyAlignment="1">
      <alignment horizontal="left" vertical="top" wrapText="1" indent="1"/>
    </xf>
    <xf numFmtId="0" fontId="0" fillId="0" borderId="36" xfId="0" applyBorder="1" applyAlignment="1">
      <alignment horizontal="left" vertical="top" wrapText="1" indent="1"/>
    </xf>
    <xf numFmtId="0" fontId="0" fillId="0" borderId="17" xfId="0" applyBorder="1" applyAlignment="1">
      <alignment wrapText="1"/>
    </xf>
    <xf numFmtId="0" fontId="1" fillId="0" borderId="35" xfId="0" applyFont="1" applyBorder="1" applyAlignment="1">
      <alignment horizontal="center" vertical="center" wrapText="1"/>
    </xf>
    <xf numFmtId="0" fontId="9" fillId="0" borderId="17" xfId="0" applyNumberFormat="1" applyFont="1" applyBorder="1" applyAlignment="1">
      <alignment horizontal="left" vertical="top" wrapText="1" indent="1"/>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left" vertical="center" wrapText="1"/>
    </xf>
    <xf numFmtId="0" fontId="3" fillId="0" borderId="0" xfId="53" applyAlignment="1" applyProtection="1">
      <alignment vertical="center"/>
      <protection locked="0"/>
    </xf>
    <xf numFmtId="0" fontId="14" fillId="0" borderId="0" xfId="0" applyFont="1" applyAlignment="1">
      <alignment vertical="center"/>
    </xf>
    <xf numFmtId="0" fontId="14" fillId="0" borderId="0" xfId="0" applyFont="1" applyAlignment="1">
      <alignment vertical="center" wrapText="1"/>
    </xf>
    <xf numFmtId="0" fontId="3" fillId="0" borderId="0" xfId="53" applyAlignment="1" applyProtection="1">
      <alignment vertical="center"/>
      <protection/>
    </xf>
    <xf numFmtId="0" fontId="3" fillId="0" borderId="0" xfId="53" applyAlignment="1" applyProtection="1">
      <alignment horizontal="left" vertical="center"/>
      <protection/>
    </xf>
    <xf numFmtId="0" fontId="13" fillId="0" borderId="0" xfId="0" applyFont="1" applyAlignment="1">
      <alignment horizontal="left" vertical="center"/>
    </xf>
    <xf numFmtId="0" fontId="3" fillId="0" borderId="0" xfId="53" applyFont="1" applyAlignment="1" applyProtection="1">
      <alignment vertical="center"/>
      <protection/>
    </xf>
    <xf numFmtId="0" fontId="14" fillId="0" borderId="0" xfId="0" applyFont="1" applyAlignment="1">
      <alignment horizontal="left" vertical="center"/>
    </xf>
    <xf numFmtId="0" fontId="3" fillId="0" borderId="0" xfId="53" applyAlignment="1" applyProtection="1">
      <alignment/>
      <protection/>
    </xf>
    <xf numFmtId="0" fontId="13" fillId="0" borderId="0" xfId="0" applyFont="1" applyAlignment="1">
      <alignment/>
    </xf>
    <xf numFmtId="0" fontId="14" fillId="0" borderId="0" xfId="0" applyFont="1" applyAlignment="1">
      <alignment/>
    </xf>
    <xf numFmtId="0" fontId="3" fillId="0" borderId="0" xfId="53" applyAlignment="1" applyProtection="1">
      <alignment horizontal="left"/>
      <protection/>
    </xf>
    <xf numFmtId="0" fontId="14" fillId="0" borderId="0" xfId="0" applyFont="1" applyAlignment="1">
      <alignment/>
    </xf>
    <xf numFmtId="0" fontId="0" fillId="0" borderId="0" xfId="0" applyBorder="1" applyAlignment="1">
      <alignment/>
    </xf>
    <xf numFmtId="0" fontId="0" fillId="0" borderId="0" xfId="0" applyBorder="1" applyAlignment="1">
      <alignment/>
    </xf>
    <xf numFmtId="0" fontId="2" fillId="0" borderId="0" xfId="0" applyFont="1" applyAlignment="1">
      <alignment horizontal="left" vertical="top" wrapText="1" indent="1"/>
    </xf>
    <xf numFmtId="0" fontId="0" fillId="0" borderId="0" xfId="0" applyAlignment="1">
      <alignment horizontal="left" vertical="top" wrapText="1"/>
    </xf>
    <xf numFmtId="0" fontId="1" fillId="0" borderId="19" xfId="0" applyFont="1" applyBorder="1" applyAlignment="1">
      <alignment horizontal="right" vertical="top" wrapText="1" indent="1"/>
    </xf>
    <xf numFmtId="0" fontId="1" fillId="0" borderId="16" xfId="0" applyFont="1" applyBorder="1" applyAlignment="1">
      <alignment horizontal="center" vertical="top" wrapText="1"/>
    </xf>
    <xf numFmtId="0" fontId="1" fillId="0" borderId="20" xfId="0" applyFont="1" applyBorder="1" applyAlignment="1">
      <alignment horizontal="right" vertical="top" wrapText="1" indent="1"/>
    </xf>
    <xf numFmtId="0" fontId="9" fillId="0" borderId="16" xfId="0" applyNumberFormat="1" applyFont="1" applyBorder="1" applyAlignment="1">
      <alignment horizontal="left" vertical="top" wrapText="1" indent="1"/>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16" xfId="0" applyFont="1" applyBorder="1" applyAlignment="1">
      <alignment horizontal="right" vertical="top" wrapText="1"/>
    </xf>
    <xf numFmtId="0" fontId="0" fillId="0" borderId="0" xfId="0" applyAlignment="1">
      <alignment horizontal="left" vertical="top" wrapText="1" indent="1"/>
    </xf>
    <xf numFmtId="0" fontId="0" fillId="0" borderId="18" xfId="0" applyBorder="1" applyAlignment="1">
      <alignment horizontal="left" vertical="top" wrapText="1"/>
    </xf>
    <xf numFmtId="0" fontId="0" fillId="0" borderId="17" xfId="0" applyFont="1" applyBorder="1" applyAlignment="1">
      <alignment horizontal="left" vertical="top" wrapText="1"/>
    </xf>
    <xf numFmtId="0" fontId="10" fillId="0" borderId="17" xfId="0" applyFont="1" applyBorder="1" applyAlignment="1">
      <alignment horizontal="left" vertical="top" wrapText="1"/>
    </xf>
    <xf numFmtId="0" fontId="9" fillId="0" borderId="17" xfId="0" applyFont="1" applyBorder="1" applyAlignment="1">
      <alignment horizontal="left" vertical="top" wrapText="1"/>
    </xf>
    <xf numFmtId="0" fontId="3" fillId="0" borderId="17" xfId="53" applyFont="1" applyBorder="1" applyAlignment="1" applyProtection="1">
      <alignment horizontal="left" vertical="top" wrapText="1"/>
      <protection/>
    </xf>
    <xf numFmtId="0" fontId="0" fillId="0" borderId="17" xfId="0" applyNumberFormat="1" applyFont="1" applyBorder="1" applyAlignment="1">
      <alignment horizontal="left" vertical="top" wrapText="1"/>
    </xf>
    <xf numFmtId="0" fontId="1" fillId="0" borderId="16" xfId="0" applyFont="1" applyBorder="1" applyAlignment="1">
      <alignment horizontal="center" wrapText="1"/>
    </xf>
    <xf numFmtId="0" fontId="0" fillId="22" borderId="37" xfId="0" applyFont="1" applyFill="1" applyBorder="1" applyAlignment="1">
      <alignment horizontal="left" vertical="top" wrapText="1" indent="1"/>
    </xf>
    <xf numFmtId="0" fontId="0" fillId="22" borderId="14" xfId="0" applyFont="1" applyFill="1" applyBorder="1" applyAlignment="1">
      <alignment horizontal="left" vertical="top" wrapText="1" indent="1"/>
    </xf>
    <xf numFmtId="0" fontId="0" fillId="22" borderId="38" xfId="0" applyFont="1" applyFill="1" applyBorder="1" applyAlignment="1">
      <alignment horizontal="left" vertical="top" wrapText="1" indent="1"/>
    </xf>
    <xf numFmtId="0" fontId="0" fillId="4" borderId="37" xfId="0" applyFont="1" applyFill="1" applyBorder="1" applyAlignment="1">
      <alignment horizontal="left" vertical="top" wrapText="1" indent="1"/>
    </xf>
    <xf numFmtId="0" fontId="0" fillId="4" borderId="14" xfId="0" applyFont="1" applyFill="1" applyBorder="1" applyAlignment="1">
      <alignment horizontal="left" vertical="top" wrapText="1" indent="1"/>
    </xf>
    <xf numFmtId="0" fontId="0" fillId="4" borderId="38" xfId="0" applyFont="1" applyFill="1" applyBorder="1" applyAlignment="1">
      <alignment horizontal="left" vertical="top" wrapText="1" indent="1"/>
    </xf>
    <xf numFmtId="0" fontId="0" fillId="24" borderId="37" xfId="0" applyFont="1" applyFill="1" applyBorder="1" applyAlignment="1">
      <alignment horizontal="left" vertical="top" wrapText="1" indent="1"/>
    </xf>
    <xf numFmtId="0" fontId="0" fillId="24" borderId="14" xfId="0" applyFont="1" applyFill="1" applyBorder="1" applyAlignment="1">
      <alignment horizontal="left" vertical="top" wrapText="1" indent="1"/>
    </xf>
    <xf numFmtId="0" fontId="0" fillId="24" borderId="39" xfId="0" applyFont="1" applyFill="1" applyBorder="1" applyAlignment="1">
      <alignment horizontal="left" vertical="top" wrapText="1" indent="1"/>
    </xf>
    <xf numFmtId="0" fontId="0" fillId="7" borderId="37" xfId="0" applyFont="1" applyFill="1" applyBorder="1" applyAlignment="1">
      <alignment horizontal="left" vertical="top" wrapText="1" indent="1"/>
    </xf>
    <xf numFmtId="0" fontId="0" fillId="7" borderId="14" xfId="0" applyFont="1" applyFill="1" applyBorder="1" applyAlignment="1">
      <alignment horizontal="left" vertical="top" wrapText="1" indent="1"/>
    </xf>
    <xf numFmtId="0" fontId="1" fillId="22" borderId="14" xfId="0" applyFont="1" applyFill="1" applyBorder="1" applyAlignment="1">
      <alignment horizontal="left" vertical="top" wrapText="1" indent="1"/>
    </xf>
    <xf numFmtId="0" fontId="0" fillId="22" borderId="14" xfId="0" applyFont="1" applyFill="1" applyBorder="1" applyAlignment="1">
      <alignment horizontal="left" vertical="center" wrapText="1" indent="1"/>
    </xf>
    <xf numFmtId="0" fontId="0" fillId="4" borderId="16" xfId="0" applyFont="1" applyFill="1" applyBorder="1" applyAlignment="1">
      <alignment horizontal="left" vertical="top" wrapText="1" indent="1"/>
    </xf>
    <xf numFmtId="0" fontId="0" fillId="4" borderId="17" xfId="0" applyFont="1" applyFill="1" applyBorder="1" applyAlignment="1">
      <alignment horizontal="left" vertical="top" wrapText="1" indent="1"/>
    </xf>
    <xf numFmtId="0" fontId="0" fillId="4" borderId="40" xfId="0" applyFont="1" applyFill="1" applyBorder="1" applyAlignment="1">
      <alignment horizontal="left" vertical="top" wrapText="1" indent="1"/>
    </xf>
    <xf numFmtId="0" fontId="0" fillId="24" borderId="16" xfId="0" applyFont="1" applyFill="1" applyBorder="1" applyAlignment="1">
      <alignment horizontal="left" vertical="top" wrapText="1" indent="1"/>
    </xf>
    <xf numFmtId="0" fontId="0" fillId="24" borderId="17" xfId="0" applyFont="1" applyFill="1" applyBorder="1" applyAlignment="1">
      <alignment horizontal="left" vertical="top" wrapText="1" indent="1"/>
    </xf>
    <xf numFmtId="0" fontId="0" fillId="24" borderId="18" xfId="0" applyFont="1" applyFill="1" applyBorder="1" applyAlignment="1">
      <alignment horizontal="left" vertical="top" wrapText="1" indent="1"/>
    </xf>
    <xf numFmtId="0" fontId="0" fillId="0" borderId="29" xfId="0" applyBorder="1" applyAlignment="1">
      <alignment horizontal="left" wrapText="1" indent="1"/>
    </xf>
    <xf numFmtId="0" fontId="0" fillId="0" borderId="14" xfId="0" applyFont="1" applyFill="1" applyBorder="1" applyAlignment="1">
      <alignment horizontal="left" vertical="top" wrapText="1" indent="1"/>
    </xf>
    <xf numFmtId="0" fontId="18" fillId="0" borderId="0" xfId="0" applyFont="1" applyAlignment="1">
      <alignment horizontal="right"/>
    </xf>
    <xf numFmtId="0" fontId="3" fillId="0" borderId="0" xfId="53" applyAlignment="1" applyProtection="1">
      <alignment horizontal="right"/>
      <protection/>
    </xf>
    <xf numFmtId="17" fontId="18" fillId="0" borderId="0" xfId="0" applyNumberFormat="1" applyFont="1" applyAlignment="1">
      <alignment horizontal="right"/>
    </xf>
    <xf numFmtId="0" fontId="3" fillId="0" borderId="0" xfId="53" applyFont="1" applyAlignment="1" applyProtection="1">
      <alignment horizontal="left" vertical="center"/>
      <protection/>
    </xf>
    <xf numFmtId="0" fontId="1" fillId="0" borderId="0" xfId="0" applyFont="1" applyAlignment="1">
      <alignment/>
    </xf>
    <xf numFmtId="49" fontId="0" fillId="0" borderId="0" xfId="0" applyNumberFormat="1" applyFont="1" applyAlignment="1">
      <alignment/>
    </xf>
    <xf numFmtId="0" fontId="19" fillId="0" borderId="17" xfId="53" applyFont="1" applyBorder="1" applyAlignment="1" applyProtection="1">
      <alignment horizontal="left" vertical="top" wrapText="1" indent="1"/>
      <protection/>
    </xf>
    <xf numFmtId="0" fontId="0" fillId="0" borderId="0" xfId="0" applyAlignment="1" applyProtection="1">
      <alignment wrapText="1"/>
      <protection locked="0"/>
    </xf>
    <xf numFmtId="0" fontId="17"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Alignment="1" applyProtection="1">
      <alignment wrapText="1"/>
      <protection locked="0"/>
    </xf>
    <xf numFmtId="0" fontId="1" fillId="0" borderId="41" xfId="0" applyFont="1" applyBorder="1" applyAlignment="1" applyProtection="1">
      <alignment horizontal="center" vertical="center" wrapText="1"/>
      <protection locked="0"/>
    </xf>
    <xf numFmtId="0" fontId="1" fillId="0" borderId="14" xfId="0" applyFont="1" applyBorder="1" applyAlignment="1">
      <alignment horizontal="center" wrapText="1"/>
    </xf>
    <xf numFmtId="0" fontId="1" fillId="4" borderId="12"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4" borderId="14" xfId="0" applyFill="1" applyBorder="1" applyAlignment="1" applyProtection="1">
      <alignment wrapText="1"/>
      <protection locked="0"/>
    </xf>
    <xf numFmtId="0" fontId="0" fillId="22" borderId="37" xfId="0" applyFont="1" applyFill="1" applyBorder="1" applyAlignment="1" applyProtection="1">
      <alignment horizontal="left" vertical="top" wrapText="1" indent="1"/>
      <protection/>
    </xf>
    <xf numFmtId="0" fontId="0" fillId="22" borderId="14" xfId="0" applyFont="1" applyFill="1" applyBorder="1" applyAlignment="1" applyProtection="1">
      <alignment horizontal="left" vertical="top" wrapText="1" indent="1"/>
      <protection/>
    </xf>
    <xf numFmtId="0" fontId="0" fillId="22" borderId="38" xfId="0" applyFont="1" applyFill="1" applyBorder="1" applyAlignment="1" applyProtection="1">
      <alignment horizontal="left" vertical="top" wrapText="1" indent="1"/>
      <protection/>
    </xf>
    <xf numFmtId="0" fontId="0" fillId="4" borderId="37" xfId="0" applyFont="1" applyFill="1" applyBorder="1" applyAlignment="1" applyProtection="1">
      <alignment horizontal="left" vertical="top" wrapText="1" indent="1"/>
      <protection/>
    </xf>
    <xf numFmtId="0" fontId="0" fillId="4" borderId="14" xfId="0" applyFont="1" applyFill="1" applyBorder="1" applyAlignment="1" applyProtection="1">
      <alignment horizontal="left" vertical="top" wrapText="1" indent="1"/>
      <protection/>
    </xf>
    <xf numFmtId="0" fontId="0" fillId="4" borderId="38" xfId="0" applyFont="1" applyFill="1" applyBorder="1" applyAlignment="1" applyProtection="1">
      <alignment horizontal="left" vertical="top" wrapText="1" indent="1"/>
      <protection/>
    </xf>
    <xf numFmtId="0" fontId="0" fillId="24" borderId="14" xfId="0" applyFont="1" applyFill="1" applyBorder="1" applyAlignment="1" applyProtection="1">
      <alignment horizontal="left" vertical="top" wrapText="1" indent="1"/>
      <protection/>
    </xf>
    <xf numFmtId="0" fontId="0" fillId="24" borderId="39" xfId="0" applyFont="1" applyFill="1" applyBorder="1" applyAlignment="1" applyProtection="1">
      <alignment horizontal="left" vertical="top" wrapText="1" indent="1"/>
      <protection/>
    </xf>
    <xf numFmtId="0" fontId="0" fillId="7" borderId="37" xfId="0" applyFont="1" applyFill="1" applyBorder="1" applyAlignment="1" applyProtection="1">
      <alignment horizontal="left" vertical="top" wrapText="1" indent="1"/>
      <protection/>
    </xf>
    <xf numFmtId="0" fontId="0" fillId="7" borderId="14" xfId="0" applyFont="1" applyFill="1" applyBorder="1" applyAlignment="1" applyProtection="1">
      <alignment horizontal="left" vertical="top" wrapText="1" indent="1"/>
      <protection/>
    </xf>
    <xf numFmtId="0" fontId="1" fillId="22" borderId="14" xfId="0" applyFont="1" applyFill="1" applyBorder="1" applyAlignment="1" applyProtection="1">
      <alignment horizontal="left" vertical="top" wrapText="1" indent="1"/>
      <protection/>
    </xf>
    <xf numFmtId="0" fontId="0" fillId="0" borderId="0" xfId="0" applyAlignment="1" applyProtection="1">
      <alignment wrapText="1"/>
      <protection/>
    </xf>
    <xf numFmtId="0" fontId="0" fillId="0" borderId="0" xfId="0" applyAlignment="1" applyProtection="1">
      <alignment wrapText="1"/>
      <protection hidden="1"/>
    </xf>
    <xf numFmtId="0" fontId="0" fillId="0" borderId="0" xfId="0" applyFont="1" applyAlignment="1" applyProtection="1">
      <alignment wrapText="1"/>
      <protection hidden="1"/>
    </xf>
    <xf numFmtId="0" fontId="1" fillId="0" borderId="14" xfId="0" applyFont="1" applyBorder="1" applyAlignment="1" applyProtection="1">
      <alignment wrapText="1"/>
      <protection hidden="1"/>
    </xf>
    <xf numFmtId="0" fontId="0" fillId="0" borderId="14" xfId="0"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0" xfId="0" applyNumberFormat="1" applyFont="1" applyAlignment="1" applyProtection="1">
      <alignment wrapText="1"/>
      <protection hidden="1"/>
    </xf>
    <xf numFmtId="49" fontId="0" fillId="0" borderId="14" xfId="0" applyNumberFormat="1" applyFont="1" applyBorder="1" applyAlignment="1" applyProtection="1">
      <alignment/>
      <protection hidden="1"/>
    </xf>
    <xf numFmtId="0" fontId="0" fillId="0" borderId="14" xfId="0" applyFont="1" applyBorder="1" applyAlignment="1" applyProtection="1">
      <alignment wrapText="1"/>
      <protection hidden="1"/>
    </xf>
    <xf numFmtId="0" fontId="1" fillId="0" borderId="13" xfId="0" applyFont="1" applyBorder="1" applyAlignment="1">
      <alignment/>
    </xf>
    <xf numFmtId="0" fontId="0" fillId="0" borderId="10" xfId="0" applyFont="1" applyFill="1" applyBorder="1" applyAlignment="1">
      <alignment horizontal="left" vertical="center" wrapText="1" indent="1"/>
    </xf>
    <xf numFmtId="0" fontId="17" fillId="0" borderId="0" xfId="0" applyFont="1" applyFill="1" applyBorder="1" applyAlignment="1" applyProtection="1">
      <alignment wrapText="1"/>
      <protection locked="0"/>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22" borderId="38" xfId="0" applyFont="1" applyFill="1" applyBorder="1" applyAlignment="1">
      <alignment horizontal="left" vertical="center" wrapText="1" indent="1"/>
    </xf>
    <xf numFmtId="0" fontId="0" fillId="22" borderId="15" xfId="0" applyFont="1" applyFill="1" applyBorder="1" applyAlignment="1">
      <alignment horizontal="left" vertical="center" wrapText="1" indent="1"/>
    </xf>
    <xf numFmtId="0" fontId="0" fillId="4" borderId="41" xfId="0" applyFill="1" applyBorder="1" applyAlignment="1" applyProtection="1">
      <alignment/>
      <protection locked="0"/>
    </xf>
    <xf numFmtId="0" fontId="0" fillId="0" borderId="0" xfId="0" applyAlignment="1" applyProtection="1">
      <alignment/>
      <protection/>
    </xf>
    <xf numFmtId="0" fontId="1" fillId="0" borderId="14" xfId="0" applyFont="1" applyBorder="1" applyAlignment="1" applyProtection="1">
      <alignment vertical="center" wrapText="1"/>
      <protection locked="0"/>
    </xf>
    <xf numFmtId="0" fontId="1" fillId="0" borderId="14" xfId="0" applyFont="1" applyBorder="1" applyAlignment="1" applyProtection="1">
      <alignment vertical="center"/>
      <protection locked="0"/>
    </xf>
    <xf numFmtId="0" fontId="24" fillId="0" borderId="17" xfId="0" applyFont="1" applyBorder="1" applyAlignment="1">
      <alignment horizontal="left" vertical="top" wrapText="1" indent="1"/>
    </xf>
    <xf numFmtId="0" fontId="10" fillId="0" borderId="17" xfId="0" applyFont="1" applyBorder="1" applyAlignment="1">
      <alignment horizontal="left" vertical="top" wrapText="1" indent="1"/>
    </xf>
    <xf numFmtId="0" fontId="1" fillId="0" borderId="14" xfId="0" applyFont="1" applyBorder="1" applyAlignment="1">
      <alignment horizontal="center"/>
    </xf>
    <xf numFmtId="0" fontId="0" fillId="0" borderId="11" xfId="0" applyBorder="1" applyAlignment="1">
      <alignment wrapText="1"/>
    </xf>
    <xf numFmtId="0" fontId="1" fillId="0" borderId="0" xfId="0" applyFont="1" applyBorder="1" applyAlignment="1">
      <alignment horizontal="center"/>
    </xf>
    <xf numFmtId="0" fontId="0" fillId="22" borderId="14" xfId="0" applyFill="1" applyBorder="1" applyAlignment="1" applyProtection="1">
      <alignment wrapText="1"/>
      <protection locked="0"/>
    </xf>
    <xf numFmtId="0" fontId="0" fillId="6" borderId="37" xfId="0" applyFont="1" applyFill="1" applyBorder="1" applyAlignment="1" applyProtection="1">
      <alignment horizontal="left" vertical="top" wrapText="1" indent="1"/>
      <protection/>
    </xf>
    <xf numFmtId="0" fontId="0" fillId="6" borderId="14" xfId="0" applyFill="1" applyBorder="1" applyAlignment="1" applyProtection="1">
      <alignment wrapText="1"/>
      <protection locked="0"/>
    </xf>
    <xf numFmtId="0" fontId="0" fillId="7" borderId="14" xfId="0" applyFont="1" applyFill="1" applyBorder="1" applyAlignment="1" applyProtection="1">
      <alignment horizontal="left" vertical="top" wrapText="1" indent="1"/>
      <protection/>
    </xf>
    <xf numFmtId="0" fontId="0" fillId="7" borderId="14" xfId="0" applyFill="1" applyBorder="1" applyAlignment="1" applyProtection="1">
      <alignment wrapText="1"/>
      <protection locked="0"/>
    </xf>
    <xf numFmtId="0" fontId="20" fillId="0" borderId="0" xfId="0" applyFont="1" applyAlignment="1">
      <alignment horizontal="center" vertical="center" wrapText="1"/>
    </xf>
    <xf numFmtId="0" fontId="0" fillId="0" borderId="42" xfId="0" applyBorder="1" applyAlignment="1" applyProtection="1">
      <alignment wrapText="1"/>
      <protection/>
    </xf>
    <xf numFmtId="0" fontId="1" fillId="22" borderId="14" xfId="0" applyFont="1" applyFill="1" applyBorder="1" applyAlignment="1" applyProtection="1">
      <alignment horizontal="center" vertical="center" textRotation="90" wrapText="1"/>
      <protection locked="0"/>
    </xf>
    <xf numFmtId="0" fontId="1" fillId="6" borderId="14" xfId="0" applyFont="1" applyFill="1" applyBorder="1" applyAlignment="1" applyProtection="1">
      <alignment horizontal="center" vertical="center" textRotation="90" wrapText="1"/>
      <protection locked="0"/>
    </xf>
    <xf numFmtId="0" fontId="0" fillId="0" borderId="14" xfId="0" applyBorder="1" applyAlignment="1" applyProtection="1">
      <alignment horizontal="left" vertical="top" wrapText="1" indent="1"/>
      <protection/>
    </xf>
    <xf numFmtId="0" fontId="0" fillId="0" borderId="15" xfId="0" applyBorder="1" applyAlignment="1" applyProtection="1">
      <alignment horizontal="left" vertical="top" wrapText="1" indent="1"/>
      <protection/>
    </xf>
    <xf numFmtId="0" fontId="0" fillId="0" borderId="41" xfId="0" applyBorder="1" applyAlignment="1" applyProtection="1">
      <alignment horizontal="left" vertical="top" wrapText="1" indent="1"/>
      <protection/>
    </xf>
    <xf numFmtId="0" fontId="0" fillId="0" borderId="12" xfId="0" applyBorder="1" applyAlignment="1" applyProtection="1">
      <alignment horizontal="left" vertical="top" wrapText="1" indent="1"/>
      <protection/>
    </xf>
    <xf numFmtId="0" fontId="20" fillId="0" borderId="0" xfId="0" applyFont="1" applyAlignment="1" applyProtection="1">
      <alignment horizontal="center" vertical="center" wrapText="1"/>
      <protection locked="0"/>
    </xf>
    <xf numFmtId="0" fontId="1" fillId="4" borderId="14" xfId="0" applyFont="1" applyFill="1" applyBorder="1" applyAlignment="1" applyProtection="1">
      <alignment horizontal="center" vertical="center" textRotation="90" wrapText="1"/>
      <protection locked="0"/>
    </xf>
    <xf numFmtId="0" fontId="1" fillId="22" borderId="15" xfId="0" applyFont="1" applyFill="1" applyBorder="1" applyAlignment="1" applyProtection="1">
      <alignment horizontal="center" vertical="center" textRotation="90" wrapText="1"/>
      <protection locked="0"/>
    </xf>
    <xf numFmtId="0" fontId="0" fillId="0" borderId="0" xfId="0" applyAlignment="1">
      <alignment horizontal="right" wrapText="1"/>
    </xf>
    <xf numFmtId="0" fontId="0" fillId="4" borderId="42"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43" xfId="0" applyFill="1" applyBorder="1" applyAlignment="1" applyProtection="1">
      <alignment wrapText="1"/>
      <protection locked="0"/>
    </xf>
    <xf numFmtId="0" fontId="0" fillId="4" borderId="44" xfId="0"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45" xfId="0" applyFill="1" applyBorder="1" applyAlignment="1" applyProtection="1">
      <alignment wrapText="1"/>
      <protection locked="0"/>
    </xf>
    <xf numFmtId="0" fontId="0" fillId="0" borderId="0" xfId="0" applyAlignment="1">
      <alignment horizontal="right"/>
    </xf>
    <xf numFmtId="0" fontId="0" fillId="4" borderId="41" xfId="0" applyFill="1" applyBorder="1" applyAlignment="1" applyProtection="1">
      <alignment wrapText="1"/>
      <protection locked="0"/>
    </xf>
    <xf numFmtId="0" fontId="0" fillId="4" borderId="11" xfId="0" applyFill="1" applyBorder="1" applyAlignment="1" applyProtection="1">
      <alignment wrapText="1"/>
      <protection locked="0"/>
    </xf>
    <xf numFmtId="0" fontId="0" fillId="4" borderId="12" xfId="0" applyFill="1"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21" fillId="0" borderId="0" xfId="0" applyFont="1" applyAlignment="1">
      <alignment horizontal="center" vertical="center" wrapText="1"/>
    </xf>
    <xf numFmtId="0" fontId="0" fillId="0" borderId="42" xfId="0" applyBorder="1" applyAlignment="1">
      <alignment horizontal="center"/>
    </xf>
    <xf numFmtId="0" fontId="0" fillId="0" borderId="10" xfId="0" applyBorder="1" applyAlignment="1">
      <alignment horizontal="center"/>
    </xf>
    <xf numFmtId="0" fontId="0" fillId="0" borderId="43"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4" borderId="46" xfId="0" applyFill="1" applyBorder="1" applyAlignment="1" applyProtection="1">
      <alignment wrapText="1"/>
      <protection locked="0"/>
    </xf>
    <xf numFmtId="0" fontId="0" fillId="4" borderId="47" xfId="0" applyFill="1" applyBorder="1" applyAlignment="1" applyProtection="1">
      <alignment wrapText="1"/>
      <protection locked="0"/>
    </xf>
    <xf numFmtId="0" fontId="0" fillId="4" borderId="48" xfId="0" applyFill="1" applyBorder="1" applyAlignment="1" applyProtection="1">
      <alignment wrapText="1"/>
      <protection locked="0"/>
    </xf>
    <xf numFmtId="0" fontId="1" fillId="0" borderId="14" xfId="0" applyFont="1" applyBorder="1" applyAlignment="1" applyProtection="1">
      <alignment horizontal="center" vertical="center" wrapText="1"/>
      <protection locked="0"/>
    </xf>
    <xf numFmtId="0" fontId="1" fillId="23" borderId="14" xfId="0" applyFont="1" applyFill="1" applyBorder="1" applyAlignment="1" applyProtection="1">
      <alignment horizontal="center" vertical="center" textRotation="90" wrapText="1"/>
      <protection locked="0"/>
    </xf>
    <xf numFmtId="0" fontId="0" fillId="0" borderId="10" xfId="0" applyBorder="1" applyAlignment="1" applyProtection="1">
      <alignment wrapText="1"/>
      <protection/>
    </xf>
    <xf numFmtId="0" fontId="0" fillId="0" borderId="43" xfId="0" applyBorder="1" applyAlignment="1" applyProtection="1">
      <alignment wrapText="1"/>
      <protection/>
    </xf>
    <xf numFmtId="0" fontId="0" fillId="0" borderId="44" xfId="0" applyBorder="1" applyAlignment="1" applyProtection="1">
      <alignment wrapText="1"/>
      <protection/>
    </xf>
    <xf numFmtId="0" fontId="0" fillId="0" borderId="0" xfId="0" applyBorder="1" applyAlignment="1" applyProtection="1">
      <alignment wrapText="1"/>
      <protection/>
    </xf>
    <xf numFmtId="0" fontId="0" fillId="0" borderId="45" xfId="0" applyBorder="1" applyAlignment="1" applyProtection="1">
      <alignment wrapText="1"/>
      <protection/>
    </xf>
    <xf numFmtId="0" fontId="0" fillId="0" borderId="46" xfId="0"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0" fillId="0" borderId="0" xfId="0" applyAlignment="1" applyProtection="1">
      <alignment wrapText="1"/>
      <protection locked="0"/>
    </xf>
    <xf numFmtId="0" fontId="1" fillId="0" borderId="0" xfId="0" applyFont="1" applyAlignment="1">
      <alignment horizontal="center"/>
    </xf>
    <xf numFmtId="0" fontId="2" fillId="0" borderId="0" xfId="0" applyFont="1" applyAlignment="1">
      <alignment horizontal="center" vertical="center"/>
    </xf>
    <xf numFmtId="0" fontId="0" fillId="0" borderId="0" xfId="0" applyAlignment="1">
      <alignment/>
    </xf>
    <xf numFmtId="0" fontId="0" fillId="0" borderId="47" xfId="0" applyBorder="1" applyAlignment="1">
      <alignment wrapText="1"/>
    </xf>
    <xf numFmtId="0" fontId="0" fillId="0" borderId="47" xfId="0" applyBorder="1" applyAlignment="1">
      <alignment/>
    </xf>
    <xf numFmtId="0" fontId="0" fillId="0" borderId="11" xfId="0" applyBorder="1" applyAlignment="1">
      <alignment wrapText="1"/>
    </xf>
    <xf numFmtId="0" fontId="1" fillId="0" borderId="11" xfId="0" applyFont="1" applyBorder="1" applyAlignment="1" quotePrefix="1">
      <alignment horizontal="left" wrapText="1"/>
    </xf>
    <xf numFmtId="0" fontId="1" fillId="0" borderId="11" xfId="0" applyFont="1" applyBorder="1" applyAlignment="1">
      <alignment/>
    </xf>
    <xf numFmtId="0" fontId="1" fillId="0" borderId="13" xfId="0" applyFont="1" applyBorder="1" applyAlignment="1">
      <alignment wrapText="1"/>
    </xf>
    <xf numFmtId="0" fontId="7" fillId="0" borderId="10" xfId="0" applyFont="1" applyBorder="1" applyAlignment="1">
      <alignment horizontal="center"/>
    </xf>
    <xf numFmtId="0" fontId="0" fillId="0" borderId="10" xfId="0" applyBorder="1" applyAlignment="1">
      <alignment/>
    </xf>
    <xf numFmtId="0" fontId="0" fillId="0" borderId="41" xfId="0" applyBorder="1" applyAlignment="1" applyProtection="1">
      <alignment wrapText="1"/>
      <protection locked="0"/>
    </xf>
    <xf numFmtId="0" fontId="0" fillId="0" borderId="41"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22" fillId="0" borderId="49" xfId="0" applyFont="1" applyBorder="1" applyAlignment="1">
      <alignment wrapText="1"/>
    </xf>
    <xf numFmtId="0" fontId="22" fillId="0" borderId="50" xfId="0" applyFont="1" applyBorder="1" applyAlignment="1">
      <alignment wrapText="1"/>
    </xf>
    <xf numFmtId="0" fontId="23" fillId="0" borderId="51" xfId="0" applyFont="1" applyBorder="1" applyAlignment="1">
      <alignment wrapText="1"/>
    </xf>
    <xf numFmtId="0" fontId="22" fillId="0" borderId="52" xfId="0" applyFont="1" applyBorder="1" applyAlignment="1">
      <alignment wrapText="1"/>
    </xf>
    <xf numFmtId="0" fontId="22" fillId="0" borderId="0" xfId="0" applyFont="1" applyBorder="1" applyAlignment="1">
      <alignment wrapText="1"/>
    </xf>
    <xf numFmtId="0" fontId="23" fillId="0" borderId="53" xfId="0" applyFont="1" applyBorder="1" applyAlignment="1">
      <alignment wrapText="1"/>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1" fillId="0" borderId="41" xfId="0" applyFont="1" applyBorder="1" applyAlignment="1">
      <alignment horizontal="center" wrapText="1"/>
    </xf>
    <xf numFmtId="0" fontId="0" fillId="0" borderId="25" xfId="0" applyBorder="1" applyAlignment="1">
      <alignment wrapText="1"/>
    </xf>
    <xf numFmtId="0" fontId="1" fillId="0" borderId="11" xfId="0" applyFont="1" applyBorder="1" applyAlignment="1">
      <alignment horizontal="center" wrapText="1"/>
    </xf>
    <xf numFmtId="0" fontId="0" fillId="0" borderId="11" xfId="0" applyBorder="1" applyAlignment="1">
      <alignment/>
    </xf>
    <xf numFmtId="0" fontId="0" fillId="0" borderId="12" xfId="0" applyBorder="1" applyAlignment="1">
      <alignment/>
    </xf>
    <xf numFmtId="0" fontId="7" fillId="0" borderId="0" xfId="0" applyFont="1" applyAlignment="1">
      <alignment horizontal="center" wrapText="1"/>
    </xf>
    <xf numFmtId="0" fontId="6" fillId="0" borderId="57" xfId="0" applyFont="1" applyBorder="1" applyAlignment="1">
      <alignment horizontal="center" wrapText="1"/>
    </xf>
    <xf numFmtId="0" fontId="0" fillId="0" borderId="57" xfId="0" applyBorder="1" applyAlignment="1">
      <alignment/>
    </xf>
    <xf numFmtId="0" fontId="0" fillId="0" borderId="42" xfId="0" applyFont="1" applyBorder="1" applyAlignment="1">
      <alignment horizontal="center"/>
    </xf>
    <xf numFmtId="0" fontId="0" fillId="0" borderId="10" xfId="0" applyBorder="1" applyAlignment="1">
      <alignment/>
    </xf>
    <xf numFmtId="0" fontId="0" fillId="0" borderId="43" xfId="0" applyBorder="1" applyAlignment="1">
      <alignment/>
    </xf>
    <xf numFmtId="0" fontId="0" fillId="0" borderId="13" xfId="0" applyBorder="1" applyAlignment="1">
      <alignment wrapText="1"/>
    </xf>
    <xf numFmtId="0" fontId="0" fillId="0" borderId="46" xfId="0" applyBorder="1" applyAlignment="1">
      <alignment/>
    </xf>
    <xf numFmtId="0" fontId="0" fillId="0" borderId="48" xfId="0" applyBorder="1" applyAlignment="1">
      <alignment/>
    </xf>
    <xf numFmtId="0" fontId="0" fillId="0" borderId="38" xfId="0" applyBorder="1" applyAlignment="1">
      <alignment/>
    </xf>
    <xf numFmtId="0" fontId="0" fillId="0" borderId="15" xfId="0" applyBorder="1" applyAlignment="1">
      <alignment/>
    </xf>
    <xf numFmtId="0" fontId="0" fillId="0" borderId="45" xfId="0" applyBorder="1" applyAlignment="1">
      <alignment horizontal="right"/>
    </xf>
    <xf numFmtId="0" fontId="0" fillId="0" borderId="42" xfId="0" applyBorder="1" applyAlignment="1">
      <alignment/>
    </xf>
    <xf numFmtId="0" fontId="0" fillId="0" borderId="41" xfId="0" applyBorder="1" applyAlignment="1">
      <alignment/>
    </xf>
    <xf numFmtId="0" fontId="0" fillId="0" borderId="12" xfId="0" applyBorder="1" applyAlignment="1">
      <alignment/>
    </xf>
    <xf numFmtId="0" fontId="1" fillId="0" borderId="41" xfId="0" applyFont="1" applyBorder="1" applyAlignment="1">
      <alignment/>
    </xf>
    <xf numFmtId="0" fontId="1" fillId="0" borderId="12" xfId="0" applyFont="1" applyBorder="1" applyAlignment="1">
      <alignment/>
    </xf>
    <xf numFmtId="0" fontId="0" fillId="0" borderId="38" xfId="0" applyBorder="1" applyAlignment="1">
      <alignment horizontal="center"/>
    </xf>
    <xf numFmtId="0" fontId="0" fillId="0" borderId="15" xfId="0" applyBorder="1" applyAlignment="1">
      <alignment/>
    </xf>
    <xf numFmtId="0" fontId="0" fillId="0" borderId="11" xfId="0" applyBorder="1" applyAlignment="1">
      <alignment horizontal="center"/>
    </xf>
    <xf numFmtId="0" fontId="0" fillId="0" borderId="12" xfId="0" applyBorder="1" applyAlignment="1">
      <alignment horizontal="center"/>
    </xf>
    <xf numFmtId="0" fontId="1" fillId="0" borderId="17" xfId="0" applyFont="1" applyBorder="1" applyAlignment="1">
      <alignment horizontal="center" vertical="center" textRotation="90" wrapText="1"/>
    </xf>
    <xf numFmtId="0" fontId="1" fillId="0" borderId="40" xfId="0" applyFont="1" applyBorder="1" applyAlignment="1">
      <alignment horizontal="center" vertical="center" textRotation="90" wrapText="1"/>
    </xf>
    <xf numFmtId="0" fontId="1" fillId="0" borderId="29"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2" fillId="0" borderId="0" xfId="0" applyFont="1" applyAlignment="1">
      <alignment horizontal="left" vertical="center" wrapText="1"/>
    </xf>
    <xf numFmtId="0" fontId="0" fillId="0" borderId="20" xfId="0" applyBorder="1" applyAlignment="1">
      <alignment horizontal="left" vertical="top" wrapText="1" indent="1"/>
    </xf>
    <xf numFmtId="0" fontId="0" fillId="0" borderId="11" xfId="0" applyBorder="1" applyAlignment="1">
      <alignment horizontal="left" vertical="top" indent="1"/>
    </xf>
    <xf numFmtId="0" fontId="2" fillId="0" borderId="0" xfId="0" applyFont="1" applyAlignment="1">
      <alignment horizontal="left" wrapText="1"/>
    </xf>
    <xf numFmtId="0" fontId="1" fillId="0" borderId="16" xfId="0" applyFont="1" applyBorder="1" applyAlignment="1">
      <alignment horizontal="center" vertical="center" textRotation="90" wrapText="1"/>
    </xf>
    <xf numFmtId="0" fontId="2" fillId="0" borderId="0" xfId="0" applyFont="1" applyAlignment="1">
      <alignment horizontal="left" vertical="center"/>
    </xf>
    <xf numFmtId="0" fontId="0" fillId="0" borderId="0" xfId="0" applyAlignment="1">
      <alignment horizontal="left" vertical="center"/>
    </xf>
    <xf numFmtId="0" fontId="1" fillId="0" borderId="35" xfId="0" applyFont="1" applyBorder="1" applyAlignment="1">
      <alignment horizontal="center" vertical="center" textRotation="90" wrapText="1"/>
    </xf>
    <xf numFmtId="0" fontId="0" fillId="0" borderId="29" xfId="0" applyBorder="1" applyAlignment="1">
      <alignment horizontal="center" vertical="center" textRotation="90" wrapText="1"/>
    </xf>
    <xf numFmtId="0" fontId="0" fillId="0" borderId="27" xfId="0" applyBorder="1" applyAlignment="1">
      <alignment horizontal="center" vertical="center" textRotation="90" wrapText="1"/>
    </xf>
    <xf numFmtId="0" fontId="1" fillId="0" borderId="18" xfId="0" applyFont="1" applyBorder="1" applyAlignment="1">
      <alignment horizontal="center" vertical="center" textRotation="90"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2</xdr:col>
      <xdr:colOff>304800</xdr:colOff>
      <xdr:row>0</xdr:row>
      <xdr:rowOff>542925</xdr:rowOff>
    </xdr:to>
    <xdr:pic>
      <xdr:nvPicPr>
        <xdr:cNvPr id="1" name="Picture 1" descr="NRCScolor"/>
        <xdr:cNvPicPr preferRelativeResize="1">
          <a:picLocks noChangeAspect="1"/>
        </xdr:cNvPicPr>
      </xdr:nvPicPr>
      <xdr:blipFill>
        <a:blip r:embed="rId1"/>
        <a:stretch>
          <a:fillRect/>
        </a:stretch>
      </xdr:blipFill>
      <xdr:spPr>
        <a:xfrm>
          <a:off x="57150" y="95250"/>
          <a:ext cx="1466850" cy="447675"/>
        </a:xfrm>
        <a:prstGeom prst="rect">
          <a:avLst/>
        </a:prstGeom>
        <a:noFill/>
        <a:ln w="9525" cmpd="sng">
          <a:noFill/>
        </a:ln>
      </xdr:spPr>
    </xdr:pic>
    <xdr:clientData/>
  </xdr:twoCellAnchor>
  <xdr:twoCellAnchor editAs="oneCell">
    <xdr:from>
      <xdr:col>0</xdr:col>
      <xdr:colOff>38100</xdr:colOff>
      <xdr:row>0</xdr:row>
      <xdr:rowOff>704850</xdr:rowOff>
    </xdr:from>
    <xdr:to>
      <xdr:col>2</xdr:col>
      <xdr:colOff>361950</xdr:colOff>
      <xdr:row>0</xdr:row>
      <xdr:rowOff>1219200</xdr:rowOff>
    </xdr:to>
    <xdr:pic>
      <xdr:nvPicPr>
        <xdr:cNvPr id="2" name="Picture 2" descr="2000UMCElogo"/>
        <xdr:cNvPicPr preferRelativeResize="1">
          <a:picLocks noChangeAspect="1"/>
        </xdr:cNvPicPr>
      </xdr:nvPicPr>
      <xdr:blipFill>
        <a:blip r:embed="rId2"/>
        <a:stretch>
          <a:fillRect/>
        </a:stretch>
      </xdr:blipFill>
      <xdr:spPr>
        <a:xfrm>
          <a:off x="38100" y="704850"/>
          <a:ext cx="1543050" cy="514350"/>
        </a:xfrm>
        <a:prstGeom prst="rect">
          <a:avLst/>
        </a:prstGeom>
        <a:noFill/>
        <a:ln w="9525" cmpd="sng">
          <a:noFill/>
        </a:ln>
      </xdr:spPr>
    </xdr:pic>
    <xdr:clientData/>
  </xdr:twoCellAnchor>
  <xdr:twoCellAnchor>
    <xdr:from>
      <xdr:col>7</xdr:col>
      <xdr:colOff>571500</xdr:colOff>
      <xdr:row>0</xdr:row>
      <xdr:rowOff>0</xdr:rowOff>
    </xdr:from>
    <xdr:to>
      <xdr:col>9</xdr:col>
      <xdr:colOff>523875</xdr:colOff>
      <xdr:row>1</xdr:row>
      <xdr:rowOff>9525</xdr:rowOff>
    </xdr:to>
    <xdr:grpSp>
      <xdr:nvGrpSpPr>
        <xdr:cNvPr id="3" name="Group 11"/>
        <xdr:cNvGrpSpPr>
          <a:grpSpLocks/>
        </xdr:cNvGrpSpPr>
      </xdr:nvGrpSpPr>
      <xdr:grpSpPr>
        <a:xfrm>
          <a:off x="4314825" y="0"/>
          <a:ext cx="1171575" cy="1285875"/>
          <a:chOff x="109785150" y="109699425"/>
          <a:chExt cx="1171575" cy="1285875"/>
        </a:xfrm>
        <a:solidFill>
          <a:srgbClr val="FFFFFF"/>
        </a:solidFill>
      </xdr:grpSpPr>
      <xdr:pic>
        <xdr:nvPicPr>
          <xdr:cNvPr id="4" name="Picture 12"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3"/>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4"/>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133350</xdr:rowOff>
    </xdr:from>
    <xdr:to>
      <xdr:col>1</xdr:col>
      <xdr:colOff>666750</xdr:colOff>
      <xdr:row>0</xdr:row>
      <xdr:rowOff>581025</xdr:rowOff>
    </xdr:to>
    <xdr:pic>
      <xdr:nvPicPr>
        <xdr:cNvPr id="1" name="Picture 111" descr="NRCScolor"/>
        <xdr:cNvPicPr preferRelativeResize="1">
          <a:picLocks noChangeAspect="1"/>
        </xdr:cNvPicPr>
      </xdr:nvPicPr>
      <xdr:blipFill>
        <a:blip r:embed="rId1"/>
        <a:stretch>
          <a:fillRect/>
        </a:stretch>
      </xdr:blipFill>
      <xdr:spPr>
        <a:xfrm>
          <a:off x="57150" y="133350"/>
          <a:ext cx="1466850" cy="447675"/>
        </a:xfrm>
        <a:prstGeom prst="rect">
          <a:avLst/>
        </a:prstGeom>
        <a:noFill/>
        <a:ln w="9525" cmpd="sng">
          <a:noFill/>
        </a:ln>
      </xdr:spPr>
    </xdr:pic>
    <xdr:clientData/>
  </xdr:twoCellAnchor>
  <xdr:twoCellAnchor editAs="oneCell">
    <xdr:from>
      <xdr:col>0</xdr:col>
      <xdr:colOff>57150</xdr:colOff>
      <xdr:row>0</xdr:row>
      <xdr:rowOff>790575</xdr:rowOff>
    </xdr:from>
    <xdr:to>
      <xdr:col>1</xdr:col>
      <xdr:colOff>742950</xdr:colOff>
      <xdr:row>0</xdr:row>
      <xdr:rowOff>1304925</xdr:rowOff>
    </xdr:to>
    <xdr:pic>
      <xdr:nvPicPr>
        <xdr:cNvPr id="2" name="Picture 112" descr="2000UMCElogo"/>
        <xdr:cNvPicPr preferRelativeResize="1">
          <a:picLocks noChangeAspect="1"/>
        </xdr:cNvPicPr>
      </xdr:nvPicPr>
      <xdr:blipFill>
        <a:blip r:embed="rId2"/>
        <a:stretch>
          <a:fillRect/>
        </a:stretch>
      </xdr:blipFill>
      <xdr:spPr>
        <a:xfrm>
          <a:off x="57150" y="790575"/>
          <a:ext cx="1543050" cy="514350"/>
        </a:xfrm>
        <a:prstGeom prst="rect">
          <a:avLst/>
        </a:prstGeom>
        <a:noFill/>
        <a:ln w="9525" cmpd="sng">
          <a:noFill/>
        </a:ln>
      </xdr:spPr>
    </xdr:pic>
    <xdr:clientData/>
  </xdr:twoCellAnchor>
  <xdr:twoCellAnchor>
    <xdr:from>
      <xdr:col>5</xdr:col>
      <xdr:colOff>247650</xdr:colOff>
      <xdr:row>0</xdr:row>
      <xdr:rowOff>76200</xdr:rowOff>
    </xdr:from>
    <xdr:to>
      <xdr:col>5</xdr:col>
      <xdr:colOff>1409700</xdr:colOff>
      <xdr:row>0</xdr:row>
      <xdr:rowOff>1362075</xdr:rowOff>
    </xdr:to>
    <xdr:grpSp>
      <xdr:nvGrpSpPr>
        <xdr:cNvPr id="3" name="Group 113"/>
        <xdr:cNvGrpSpPr>
          <a:grpSpLocks/>
        </xdr:cNvGrpSpPr>
      </xdr:nvGrpSpPr>
      <xdr:grpSpPr>
        <a:xfrm>
          <a:off x="7096125" y="76200"/>
          <a:ext cx="1162050" cy="1285875"/>
          <a:chOff x="109785150" y="109699425"/>
          <a:chExt cx="1171575" cy="1285875"/>
        </a:xfrm>
        <a:solidFill>
          <a:srgbClr val="FFFFFF"/>
        </a:solidFill>
      </xdr:grpSpPr>
      <xdr:pic>
        <xdr:nvPicPr>
          <xdr:cNvPr id="4" name="Picture 114"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5"/>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1" i="0" u="none" baseline="0">
                <a:solidFill>
                  <a:srgbClr val="000000"/>
                </a:solidFill>
                <a:latin typeface="Cooper Black"/>
                <a:ea typeface="Cooper Black"/>
                <a:cs typeface="Cooper Black"/>
              </a:rPr>
              <a:t>Vegetable Working Group</a:t>
            </a:r>
            <a:r>
              <a:rPr lang="en-US" cap="none" sz="850" b="0" i="0" u="none" baseline="0">
                <a:solidFill>
                  <a:srgbClr val="000000"/>
                </a:solidFill>
                <a:latin typeface="Cooper Black"/>
                <a:ea typeface="Cooper Black"/>
                <a:cs typeface="Cooper Black"/>
              </a:rPr>
              <a:t>
</a:t>
            </a:r>
          </a:p>
        </xdr:txBody>
      </xdr:sp>
      <xdr:sp>
        <xdr:nvSpPr>
          <xdr:cNvPr id="6" name="Line 116"/>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685800</xdr:colOff>
      <xdr:row>0</xdr:row>
      <xdr:rowOff>600075</xdr:rowOff>
    </xdr:to>
    <xdr:pic>
      <xdr:nvPicPr>
        <xdr:cNvPr id="1" name="Picture 3" descr="NRCScolor"/>
        <xdr:cNvPicPr preferRelativeResize="1">
          <a:picLocks noChangeAspect="1"/>
        </xdr:cNvPicPr>
      </xdr:nvPicPr>
      <xdr:blipFill>
        <a:blip r:embed="rId1"/>
        <a:stretch>
          <a:fillRect/>
        </a:stretch>
      </xdr:blipFill>
      <xdr:spPr>
        <a:xfrm>
          <a:off x="57150" y="152400"/>
          <a:ext cx="1466850" cy="447675"/>
        </a:xfrm>
        <a:prstGeom prst="rect">
          <a:avLst/>
        </a:prstGeom>
        <a:noFill/>
        <a:ln w="9525" cmpd="sng">
          <a:noFill/>
        </a:ln>
      </xdr:spPr>
    </xdr:pic>
    <xdr:clientData/>
  </xdr:twoCellAnchor>
  <xdr:twoCellAnchor editAs="oneCell">
    <xdr:from>
      <xdr:col>0</xdr:col>
      <xdr:colOff>19050</xdr:colOff>
      <xdr:row>0</xdr:row>
      <xdr:rowOff>762000</xdr:rowOff>
    </xdr:from>
    <xdr:to>
      <xdr:col>1</xdr:col>
      <xdr:colOff>723900</xdr:colOff>
      <xdr:row>0</xdr:row>
      <xdr:rowOff>1276350</xdr:rowOff>
    </xdr:to>
    <xdr:pic>
      <xdr:nvPicPr>
        <xdr:cNvPr id="2" name="Picture 4" descr="2000UMCElogo"/>
        <xdr:cNvPicPr preferRelativeResize="1">
          <a:picLocks noChangeAspect="1"/>
        </xdr:cNvPicPr>
      </xdr:nvPicPr>
      <xdr:blipFill>
        <a:blip r:embed="rId2"/>
        <a:stretch>
          <a:fillRect/>
        </a:stretch>
      </xdr:blipFill>
      <xdr:spPr>
        <a:xfrm>
          <a:off x="19050" y="762000"/>
          <a:ext cx="1543050" cy="514350"/>
        </a:xfrm>
        <a:prstGeom prst="rect">
          <a:avLst/>
        </a:prstGeom>
        <a:noFill/>
        <a:ln w="9525" cmpd="sng">
          <a:noFill/>
        </a:ln>
      </xdr:spPr>
    </xdr:pic>
    <xdr:clientData/>
  </xdr:twoCellAnchor>
  <xdr:twoCellAnchor>
    <xdr:from>
      <xdr:col>9</xdr:col>
      <xdr:colOff>419100</xdr:colOff>
      <xdr:row>0</xdr:row>
      <xdr:rowOff>76200</xdr:rowOff>
    </xdr:from>
    <xdr:to>
      <xdr:col>10</xdr:col>
      <xdr:colOff>981075</xdr:colOff>
      <xdr:row>0</xdr:row>
      <xdr:rowOff>1362075</xdr:rowOff>
    </xdr:to>
    <xdr:grpSp>
      <xdr:nvGrpSpPr>
        <xdr:cNvPr id="3" name="Group 9"/>
        <xdr:cNvGrpSpPr>
          <a:grpSpLocks/>
        </xdr:cNvGrpSpPr>
      </xdr:nvGrpSpPr>
      <xdr:grpSpPr>
        <a:xfrm>
          <a:off x="5867400" y="76200"/>
          <a:ext cx="1162050" cy="1285875"/>
          <a:chOff x="109785150" y="109699425"/>
          <a:chExt cx="1171575" cy="1285875"/>
        </a:xfrm>
        <a:solidFill>
          <a:srgbClr val="FFFFFF"/>
        </a:solidFill>
      </xdr:grpSpPr>
      <xdr:pic>
        <xdr:nvPicPr>
          <xdr:cNvPr id="4" name="Picture 10"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2"/>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ables/table1.xml><?xml version="1.0" encoding="utf-8"?>
<table xmlns="http://schemas.openxmlformats.org/spreadsheetml/2006/main" id="1" name="List1" displayName="List1" ref="B2:C10" totalsRowShown="0">
  <autoFilter ref="B2:C10"/>
  <tableColumns count="2">
    <tableColumn id="1" name="Plant Families"/>
    <tableColumn id="2" name="Column1"/>
  </tableColumns>
  <tableStyleInfo name="" showFirstColumn="0" showLastColumn="0" showRowStripes="1" showColumnStripes="0"/>
</table>
</file>

<file path=xl/tables/table2.xml><?xml version="1.0" encoding="utf-8"?>
<table xmlns="http://schemas.openxmlformats.org/spreadsheetml/2006/main" id="2" name="List2" displayName="List2" ref="E2:E6" totalsRowShown="0">
  <autoFilter ref="E2:E6"/>
  <tableColumns count="1">
    <tableColumn id="1" name="Maize"/>
  </tableColumns>
  <tableStyleInfo name="" showFirstColumn="0" showLastColumn="0" showRowStripes="1" showColumnStripes="0"/>
</table>
</file>

<file path=xl/tables/table3.xml><?xml version="1.0" encoding="utf-8"?>
<table xmlns="http://schemas.openxmlformats.org/spreadsheetml/2006/main" id="3" name="List3" displayName="List3" ref="B13:B18" totalsRowShown="0">
  <autoFilter ref="B13:B18"/>
  <tableColumns count="1">
    <tableColumn id="1" name="Cucurbits"/>
  </tableColumns>
  <tableStyleInfo name="" showFirstColumn="0" showLastColumn="0" showRowStripes="1" showColumnStripes="0"/>
</table>
</file>

<file path=xl/tables/table4.xml><?xml version="1.0" encoding="utf-8"?>
<table xmlns="http://schemas.openxmlformats.org/spreadsheetml/2006/main" id="4" name="List4" displayName="List4" ref="E14:E21" totalsRowShown="0">
  <autoFilter ref="E14:E21"/>
  <tableColumns count="1">
    <tableColumn id="1" name="Crucifers"/>
  </tableColumns>
  <tableStyleInfo name="" showFirstColumn="0" showLastColumn="0" showRowStripes="1" showColumnStripes="0"/>
</table>
</file>

<file path=xl/tables/table5.xml><?xml version="1.0" encoding="utf-8"?>
<table xmlns="http://schemas.openxmlformats.org/spreadsheetml/2006/main" id="5" name="List5" displayName="List5" ref="G3:G8" totalsRowShown="0">
  <autoFilter ref="G3:G8"/>
  <tableColumns count="1">
    <tableColumn id="1" name="Legume"/>
  </tableColumns>
  <tableStyleInfo name="" showFirstColumn="0" showLastColumn="0" showRowStripes="1" showColumnStripes="0"/>
</table>
</file>

<file path=xl/tables/table6.xml><?xml version="1.0" encoding="utf-8"?>
<table xmlns="http://schemas.openxmlformats.org/spreadsheetml/2006/main" id="6" name="List6" displayName="List6" ref="G14:G21" totalsRowShown="0">
  <autoFilter ref="G14:G21"/>
  <tableColumns count="1">
    <tableColumn id="1" name="Solanaceae"/>
  </tableColumns>
  <tableStyleInfo name="" showFirstColumn="0" showLastColumn="0" showRowStripes="1" showColumnStripes="0"/>
</table>
</file>

<file path=xl/tables/table7.xml><?xml version="1.0" encoding="utf-8"?>
<table xmlns="http://schemas.openxmlformats.org/spreadsheetml/2006/main" id="7" name="List7" displayName="List7" ref="I3:I15" totalsRowShown="0">
  <autoFilter ref="I3:I15"/>
  <tableColumns count="1">
    <tableColumn id="1" name="Root &amp; Bulb"/>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evegetable.org/" TargetMode="External" /><Relationship Id="rId2" Type="http://schemas.openxmlformats.org/officeDocument/2006/relationships/hyperlink" Target="http://ag.udel.edu/extension/vegprogram/pdf/DEvegrecs2007.pdf" TargetMode="External" /><Relationship Id="rId3" Type="http://schemas.openxmlformats.org/officeDocument/2006/relationships/hyperlink" Target="http://www.nysipm.cornell.edu/elements/" TargetMode="External" /><Relationship Id="rId4" Type="http://schemas.openxmlformats.org/officeDocument/2006/relationships/hyperlink" Target="http://attra.ncat.org/attra-pub/seasonext.html" TargetMode="External" /><Relationship Id="rId5" Type="http://schemas.openxmlformats.org/officeDocument/2006/relationships/hyperlink" Target="http://attra.ncat.org/attra-pub/PDF/seasonext.pdf" TargetMode="External" /><Relationship Id="rId6" Type="http://schemas.openxmlformats.org/officeDocument/2006/relationships/hyperlink" Target="http://www.hort.uconn.edu/IPM/veg/htms/ptcworks.htm" TargetMode="External" /><Relationship Id="rId7" Type="http://schemas.openxmlformats.org/officeDocument/2006/relationships/hyperlink" Target="http://www.sare.org/publications/covercrops/covercrops.pdf" TargetMode="External" /><Relationship Id="rId8" Type="http://schemas.openxmlformats.org/officeDocument/2006/relationships/hyperlink" Target="http://pronewengland.org/INFO/PROpubs/CalibrationGuide-small.pdf" TargetMode="External" /><Relationship Id="rId9" Type="http://schemas.openxmlformats.org/officeDocument/2006/relationships/hyperlink" Target="http://www.attra.ncat.org/attra-pub/flameweedveg.html" TargetMode="External" /><Relationship Id="rId10" Type="http://schemas.openxmlformats.org/officeDocument/2006/relationships/hyperlink" Target="http://www.attra.org/attra-pub/ipm.html" TargetMode="External" /><Relationship Id="rId11" Type="http://schemas.openxmlformats.org/officeDocument/2006/relationships/hyperlink" Target="http://www.attra.ncat.org/attra-pub/PDF/flameweedveg.pdf" TargetMode="External" /><Relationship Id="rId12" Type="http://schemas.openxmlformats.org/officeDocument/2006/relationships/hyperlink" Target="http://www.sare.org/publications/factsheet/0605.htm" TargetMode="External" /><Relationship Id="rId13" Type="http://schemas.openxmlformats.org/officeDocument/2006/relationships/hyperlink" Target="http://soilhealth.cals.cornell.edu/Soil%20Health%20Manual%20Edition%201.2.pdf" TargetMode="External" /><Relationship Id="rId14" Type="http://schemas.openxmlformats.org/officeDocument/2006/relationships/hyperlink" Target="http://www.hort.wisc.edu/FreshVeg/Publications/Cover%20crops%20on%20the%20intensive%20market%20farm.pdf" TargetMode="External" /><Relationship Id="rId15" Type="http://schemas.openxmlformats.org/officeDocument/2006/relationships/hyperlink" Target="http://nbii-nin.ciesin.columbia.edu/ipane/icat/catalogOfSpecies.do" TargetMode="External" /><Relationship Id="rId16" Type="http://schemas.openxmlformats.org/officeDocument/2006/relationships/hyperlink" Target="http://www.newenglandvfc.org/2005_conference/sessions/soil_health/cover_crops_soil_health.pdf" TargetMode="External" /><Relationship Id="rId17" Type="http://schemas.openxmlformats.org/officeDocument/2006/relationships/hyperlink" Target="http://nysipm.cornell.edu/publications/eiq/default.asp" TargetMode="External" /><Relationship Id="rId18" Type="http://schemas.openxmlformats.org/officeDocument/2006/relationships/hyperlink" Target="http://www.gemplers.com/pages/tech/ipmresistance.aspx" TargetMode="External" /><Relationship Id="rId19" Type="http://schemas.openxmlformats.org/officeDocument/2006/relationships/hyperlink" Target="ftp://ftp-fc.sc.egov.usda.gov/NHQ/ecs/Wild/IPM_Wildlife.pdf" TargetMode="External" /><Relationship Id="rId20" Type="http://schemas.openxmlformats.org/officeDocument/2006/relationships/hyperlink" Target="http://www.nysipm.cornell.edu/factsheets/vegetables/" TargetMode="External" /><Relationship Id="rId21" Type="http://schemas.openxmlformats.org/officeDocument/2006/relationships/hyperlink" Target="http://attra.ncat.org/attra-pub/PDF/IPM/weed.pdf" TargetMode="External" /><Relationship Id="rId22" Type="http://schemas.openxmlformats.org/officeDocument/2006/relationships/hyperlink" Target="http://www.ma.nrcs.usda.gov/news/publications/pestmgt.pdf" TargetMode="External" /><Relationship Id="rId23" Type="http://schemas.openxmlformats.org/officeDocument/2006/relationships/hyperlink" Target="http://www.xerces.org/Pollinator_Insect_Conservation/Farming_for_Bees_2nd_edition.pdf" TargetMode="External" /><Relationship Id="rId24" Type="http://schemas.openxmlformats.org/officeDocument/2006/relationships/hyperlink" Target="http://attra.ncat.org/attra-pub/covercrop.html" TargetMode="External" /><Relationship Id="rId25" Type="http://schemas.openxmlformats.org/officeDocument/2006/relationships/hyperlink" Target="http://www.attra.org/attra-pub/PDF/weed.pdf" TargetMode="External" /><Relationship Id="rId26" Type="http://schemas.openxmlformats.org/officeDocument/2006/relationships/hyperlink" Target="http://www.nysaes.cornell.edu/ent/biocontrol/" TargetMode="External" /><Relationship Id="rId27" Type="http://schemas.openxmlformats.org/officeDocument/2006/relationships/hyperlink" Target="http://www.wsi.nrcs.usda.gov/products/W2Q/pest/winpst.html" TargetMode="External" /><Relationship Id="rId28" Type="http://schemas.openxmlformats.org/officeDocument/2006/relationships/hyperlink" Target="http://www.ces.ncsu.edu/depts/pp/cucurbit/" TargetMode="External" /><Relationship Id="rId29" Type="http://schemas.openxmlformats.org/officeDocument/2006/relationships/hyperlink" Target="http://www.pestwatch.psu.edu/" TargetMode="External" /><Relationship Id="rId30" Type="http://schemas.openxmlformats.org/officeDocument/2006/relationships/hyperlink" Target="http://www.skybit.com/" TargetMode="External" /><Relationship Id="rId31" Type="http://schemas.openxmlformats.org/officeDocument/2006/relationships/hyperlink" Target="http://pmo.umext.maine.edu/apple/forecast.htm" TargetMode="External" /><Relationship Id="rId32" Type="http://schemas.openxmlformats.org/officeDocument/2006/relationships/hyperlink" Target="http://ipmnet.org/cicp/Vegetable/veg.htm" TargetMode="External" /><Relationship Id="rId33" Type="http://schemas.openxmlformats.org/officeDocument/2006/relationships/hyperlink" Target="http://www.attra.ncat.org/pest.html" TargetMode="External" /><Relationship Id="rId34" Type="http://schemas.openxmlformats.org/officeDocument/2006/relationships/hyperlink" Target="http://www.northeastipm.org/vege_all.cfm" TargetMode="External" /><Relationship Id="rId35" Type="http://schemas.openxmlformats.org/officeDocument/2006/relationships/hyperlink" Target="http://www.pronewengland.org/INFO/PROInfoCropLivestock.htm" TargetMode="External" /><Relationship Id="rId36" Type="http://schemas.openxmlformats.org/officeDocument/2006/relationships/hyperlink" Target="http://www.umassvegetable.org/index.html" TargetMode="External" /><Relationship Id="rId37" Type="http://schemas.openxmlformats.org/officeDocument/2006/relationships/hyperlink" Target="http://ag.udel.edu/extension/IPM/info/ipmveg.html" TargetMode="External" /><Relationship Id="rId38" Type="http://schemas.openxmlformats.org/officeDocument/2006/relationships/hyperlink" Target="http://www.umext.maine.edu/topics/pest.htm" TargetMode="External" /><Relationship Id="rId39" Type="http://schemas.openxmlformats.org/officeDocument/2006/relationships/hyperlink" Target="http://www.umaine.edu/umext/potatoprogram/" TargetMode="External" /><Relationship Id="rId40" Type="http://schemas.openxmlformats.org/officeDocument/2006/relationships/hyperlink" Target="http://www.umass.edu/umext/ipm/guidelines/index.html" TargetMode="External" /><Relationship Id="rId41" Type="http://schemas.openxmlformats.org/officeDocument/2006/relationships/hyperlink" Target="http://nysipm.cornell.edu/scouting/weed_assmt.pdf" TargetMode="External" /><Relationship Id="rId42" Type="http://schemas.openxmlformats.org/officeDocument/2006/relationships/hyperlink" Target="http://pmo.umext.maine.edu/swetcorn/Corn.htm" TargetMode="External" /><Relationship Id="rId43" Type="http://schemas.openxmlformats.org/officeDocument/2006/relationships/hyperlink" Target="http://attra.ncat.org/attra-pub/organicmatters/conservationtillage.html" TargetMode="External" /><Relationship Id="rId4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pmo.umext.maine.edu/apple/forecast.htm"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9"/>
  <sheetViews>
    <sheetView zoomScalePageLayoutView="0" workbookViewId="0" topLeftCell="A4">
      <selection activeCell="M18" sqref="M18"/>
    </sheetView>
  </sheetViews>
  <sheetFormatPr defaultColWidth="9.140625" defaultRowHeight="12.75"/>
  <cols>
    <col min="4" max="4" width="1.28515625" style="0" customWidth="1"/>
  </cols>
  <sheetData>
    <row r="1" spans="1:10" ht="100.5" customHeight="1">
      <c r="A1" s="240" t="s">
        <v>372</v>
      </c>
      <c r="B1" s="240"/>
      <c r="C1" s="240"/>
      <c r="D1" s="240"/>
      <c r="E1" s="240"/>
      <c r="F1" s="240"/>
      <c r="G1" s="240"/>
      <c r="H1" s="240"/>
      <c r="I1" s="240"/>
      <c r="J1" s="240"/>
    </row>
    <row r="3" spans="1:10" ht="11.25" customHeight="1">
      <c r="A3" s="241" t="s">
        <v>373</v>
      </c>
      <c r="B3" s="242"/>
      <c r="C3" s="242"/>
      <c r="D3" s="242"/>
      <c r="E3" s="242"/>
      <c r="F3" s="242"/>
      <c r="G3" s="242"/>
      <c r="H3" s="242"/>
      <c r="I3" s="242"/>
      <c r="J3" s="243"/>
    </row>
    <row r="4" spans="1:10" ht="7.5" customHeight="1">
      <c r="A4" s="244"/>
      <c r="B4" s="245"/>
      <c r="C4" s="245"/>
      <c r="D4" s="245"/>
      <c r="E4" s="245"/>
      <c r="F4" s="245"/>
      <c r="G4" s="245"/>
      <c r="H4" s="245"/>
      <c r="I4" s="245"/>
      <c r="J4" s="246"/>
    </row>
    <row r="6" spans="2:9" ht="12.75">
      <c r="B6" s="234" t="s">
        <v>63</v>
      </c>
      <c r="C6" s="234"/>
      <c r="D6" s="3"/>
      <c r="E6" s="228"/>
      <c r="F6" s="229"/>
      <c r="G6" s="229"/>
      <c r="H6" s="229"/>
      <c r="I6" s="230"/>
    </row>
    <row r="7" spans="2:9" ht="12.75">
      <c r="B7" s="234" t="s">
        <v>725</v>
      </c>
      <c r="C7" s="234"/>
      <c r="D7" s="3"/>
      <c r="E7" s="247"/>
      <c r="F7" s="248"/>
      <c r="G7" s="248"/>
      <c r="H7" s="248"/>
      <c r="I7" s="249"/>
    </row>
    <row r="8" spans="2:4" ht="12.75">
      <c r="B8" s="3"/>
      <c r="C8" s="3"/>
      <c r="D8" s="3"/>
    </row>
    <row r="9" spans="2:4" ht="12.75">
      <c r="B9" s="3"/>
      <c r="C9" s="3"/>
      <c r="D9" s="3"/>
    </row>
    <row r="10" spans="2:9" ht="12.75">
      <c r="B10" s="234" t="s">
        <v>65</v>
      </c>
      <c r="C10" s="234"/>
      <c r="D10" s="3"/>
      <c r="E10" s="228"/>
      <c r="F10" s="229"/>
      <c r="G10" s="229"/>
      <c r="H10" s="229"/>
      <c r="I10" s="230"/>
    </row>
    <row r="11" spans="2:9" ht="12.75">
      <c r="B11" s="3"/>
      <c r="C11" s="3"/>
      <c r="D11" s="3"/>
      <c r="E11" s="231"/>
      <c r="F11" s="232"/>
      <c r="G11" s="232"/>
      <c r="H11" s="232"/>
      <c r="I11" s="233"/>
    </row>
    <row r="12" spans="2:9" ht="12.75">
      <c r="B12" s="3"/>
      <c r="C12" s="3"/>
      <c r="D12" s="3"/>
      <c r="E12" s="247"/>
      <c r="F12" s="248"/>
      <c r="G12" s="248"/>
      <c r="H12" s="248"/>
      <c r="I12" s="249"/>
    </row>
    <row r="13" spans="2:9" ht="12.75">
      <c r="B13" s="234" t="s">
        <v>191</v>
      </c>
      <c r="C13" s="234"/>
      <c r="D13" s="3"/>
      <c r="E13" s="235"/>
      <c r="F13" s="236"/>
      <c r="G13" s="236"/>
      <c r="H13" s="236"/>
      <c r="I13" s="237"/>
    </row>
    <row r="14" spans="2:4" ht="12.75">
      <c r="B14" s="3"/>
      <c r="C14" s="3"/>
      <c r="D14" s="3"/>
    </row>
    <row r="15" spans="2:4" ht="12.75">
      <c r="B15" s="3"/>
      <c r="C15" s="3"/>
      <c r="D15" s="3"/>
    </row>
    <row r="16" spans="2:10" ht="31.5" customHeight="1">
      <c r="B16" s="227" t="s">
        <v>37</v>
      </c>
      <c r="C16" s="227"/>
      <c r="D16" s="3"/>
      <c r="E16" s="235"/>
      <c r="F16" s="236"/>
      <c r="G16" s="236"/>
      <c r="H16" s="236"/>
      <c r="I16" s="236"/>
      <c r="J16" s="237"/>
    </row>
    <row r="17" spans="2:10" ht="17.25" customHeight="1">
      <c r="B17" s="227" t="s">
        <v>731</v>
      </c>
      <c r="C17" s="227"/>
      <c r="D17" s="3"/>
      <c r="E17" s="202"/>
      <c r="F17" s="11" t="s">
        <v>732</v>
      </c>
      <c r="G17" s="10"/>
      <c r="H17" s="10"/>
      <c r="I17" s="10"/>
      <c r="J17" s="10"/>
    </row>
    <row r="18" spans="2:10" ht="27" customHeight="1">
      <c r="B18" s="234" t="s">
        <v>2</v>
      </c>
      <c r="C18" s="234"/>
      <c r="D18" s="3"/>
      <c r="E18" s="235"/>
      <c r="F18" s="236"/>
      <c r="G18" s="236"/>
      <c r="H18" s="236"/>
      <c r="I18" s="236"/>
      <c r="J18" s="237"/>
    </row>
    <row r="19" spans="2:10" ht="27" customHeight="1">
      <c r="B19" s="234" t="s">
        <v>3</v>
      </c>
      <c r="C19" s="234"/>
      <c r="D19" s="3"/>
      <c r="E19" s="235"/>
      <c r="F19" s="238"/>
      <c r="G19" s="238"/>
      <c r="H19" s="238"/>
      <c r="I19" s="238"/>
      <c r="J19" s="239"/>
    </row>
    <row r="20" spans="2:10" ht="27.75" customHeight="1">
      <c r="B20" s="227" t="s">
        <v>4</v>
      </c>
      <c r="C20" s="227"/>
      <c r="E20" s="235"/>
      <c r="F20" s="236"/>
      <c r="G20" s="236"/>
      <c r="H20" s="236"/>
      <c r="I20" s="236"/>
      <c r="J20" s="237"/>
    </row>
    <row r="22" spans="2:10" ht="12.75">
      <c r="B22" s="6"/>
      <c r="C22" s="6"/>
      <c r="E22" s="7"/>
      <c r="F22" s="7"/>
      <c r="G22" s="7"/>
      <c r="H22" s="7"/>
      <c r="I22" s="7"/>
      <c r="J22" s="7"/>
    </row>
    <row r="24" spans="2:10" ht="26.25" customHeight="1">
      <c r="B24" s="227" t="s">
        <v>64</v>
      </c>
      <c r="C24" s="227"/>
      <c r="D24" s="6"/>
      <c r="E24" s="228"/>
      <c r="F24" s="229"/>
      <c r="G24" s="229"/>
      <c r="H24" s="229"/>
      <c r="I24" s="229"/>
      <c r="J24" s="230"/>
    </row>
    <row r="25" spans="5:10" ht="12.75">
      <c r="E25" s="5"/>
      <c r="F25" s="5"/>
      <c r="G25" s="5"/>
      <c r="H25" s="5"/>
      <c r="I25" s="5"/>
      <c r="J25" s="5"/>
    </row>
    <row r="26" spans="2:10" ht="12.75">
      <c r="B26" s="227" t="s">
        <v>723</v>
      </c>
      <c r="C26" s="227"/>
      <c r="D26" s="6"/>
      <c r="E26" s="235"/>
      <c r="F26" s="236"/>
      <c r="G26" s="236"/>
      <c r="H26" s="236"/>
      <c r="I26" s="237"/>
      <c r="J26" s="7"/>
    </row>
    <row r="29" spans="9:10" ht="12.75">
      <c r="I29" s="116"/>
      <c r="J29" s="115"/>
    </row>
  </sheetData>
  <sheetProtection formatCells="0" formatColumns="0" formatRows="0"/>
  <mergeCells count="25">
    <mergeCell ref="B26:C26"/>
    <mergeCell ref="E12:I12"/>
    <mergeCell ref="E26:I26"/>
    <mergeCell ref="B20:C20"/>
    <mergeCell ref="E24:J24"/>
    <mergeCell ref="E18:J18"/>
    <mergeCell ref="E20:J20"/>
    <mergeCell ref="B16:C16"/>
    <mergeCell ref="E13:I13"/>
    <mergeCell ref="B19:C19"/>
    <mergeCell ref="A1:J1"/>
    <mergeCell ref="A3:J4"/>
    <mergeCell ref="B18:C18"/>
    <mergeCell ref="E6:I6"/>
    <mergeCell ref="E7:I7"/>
    <mergeCell ref="B6:C6"/>
    <mergeCell ref="B7:C7"/>
    <mergeCell ref="B24:C24"/>
    <mergeCell ref="E10:I10"/>
    <mergeCell ref="E11:I11"/>
    <mergeCell ref="B10:C10"/>
    <mergeCell ref="B13:C13"/>
    <mergeCell ref="E16:J16"/>
    <mergeCell ref="B17:C17"/>
    <mergeCell ref="E19:J1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D54"/>
  <sheetViews>
    <sheetView zoomScalePageLayoutView="0" workbookViewId="0" topLeftCell="A1">
      <selection activeCell="C33" sqref="C33"/>
    </sheetView>
  </sheetViews>
  <sheetFormatPr defaultColWidth="9.140625" defaultRowHeight="12.75"/>
  <cols>
    <col min="1" max="1" width="9.8515625" style="2" customWidth="1"/>
    <col min="2" max="2" width="46.140625" style="2" customWidth="1"/>
    <col min="3" max="3" width="86.140625" style="2" customWidth="1"/>
    <col min="4" max="16384" width="9.140625" style="2" customWidth="1"/>
  </cols>
  <sheetData>
    <row r="1" spans="1:3" ht="21" customHeight="1">
      <c r="A1" s="33" t="s">
        <v>199</v>
      </c>
      <c r="B1" s="117"/>
      <c r="C1" s="118"/>
    </row>
    <row r="2" spans="1:3" ht="9.75" customHeight="1" thickBot="1">
      <c r="A2" s="33"/>
      <c r="B2" s="117"/>
      <c r="C2" s="118"/>
    </row>
    <row r="3" spans="2:3" ht="12.75">
      <c r="B3" s="119" t="s">
        <v>165</v>
      </c>
      <c r="C3" s="120" t="s">
        <v>228</v>
      </c>
    </row>
    <row r="4" spans="1:3" ht="38.25">
      <c r="A4" s="1"/>
      <c r="B4" s="121" t="s">
        <v>486</v>
      </c>
      <c r="C4" s="37" t="s">
        <v>690</v>
      </c>
    </row>
    <row r="5" spans="2:3" ht="25.5">
      <c r="B5" s="121" t="s">
        <v>408</v>
      </c>
      <c r="C5" s="37" t="s">
        <v>546</v>
      </c>
    </row>
    <row r="6" spans="1:3" ht="28.5" customHeight="1">
      <c r="A6" s="4"/>
      <c r="B6" s="121" t="s">
        <v>719</v>
      </c>
      <c r="C6" s="37"/>
    </row>
    <row r="7" ht="13.5" thickBot="1"/>
    <row r="8" spans="1:3" s="1" customFormat="1" ht="39.75" customHeight="1" thickBot="1">
      <c r="A8" s="88" t="s">
        <v>171</v>
      </c>
      <c r="B8" s="83" t="s">
        <v>172</v>
      </c>
      <c r="C8" s="83" t="s">
        <v>228</v>
      </c>
    </row>
    <row r="9" spans="1:3" ht="51">
      <c r="A9" s="311" t="s">
        <v>173</v>
      </c>
      <c r="B9" s="137" t="s">
        <v>673</v>
      </c>
      <c r="C9" s="49" t="s">
        <v>417</v>
      </c>
    </row>
    <row r="10" spans="1:3" ht="25.5">
      <c r="A10" s="311"/>
      <c r="B10" s="138" t="s">
        <v>674</v>
      </c>
      <c r="C10" s="38" t="s">
        <v>691</v>
      </c>
    </row>
    <row r="11" spans="1:3" ht="51">
      <c r="A11" s="311"/>
      <c r="B11" s="138" t="s">
        <v>258</v>
      </c>
      <c r="C11" s="37" t="s">
        <v>692</v>
      </c>
    </row>
    <row r="12" spans="1:3" ht="51">
      <c r="A12" s="311"/>
      <c r="B12" s="138" t="s">
        <v>503</v>
      </c>
      <c r="C12" s="37" t="s">
        <v>693</v>
      </c>
    </row>
    <row r="13" spans="1:3" ht="89.25">
      <c r="A13" s="311"/>
      <c r="B13" s="138" t="s">
        <v>259</v>
      </c>
      <c r="C13" s="45" t="s">
        <v>694</v>
      </c>
    </row>
    <row r="14" spans="1:3" ht="51">
      <c r="A14" s="311"/>
      <c r="B14" s="139" t="s">
        <v>271</v>
      </c>
      <c r="C14" s="45" t="s">
        <v>547</v>
      </c>
    </row>
    <row r="15" spans="1:3" ht="77.25" thickBot="1">
      <c r="A15" s="311"/>
      <c r="B15" s="139" t="s">
        <v>272</v>
      </c>
      <c r="C15" s="40" t="s">
        <v>695</v>
      </c>
    </row>
    <row r="16" spans="1:3" ht="76.5">
      <c r="A16" s="311" t="s">
        <v>43</v>
      </c>
      <c r="B16" s="140" t="s">
        <v>429</v>
      </c>
      <c r="C16" s="44" t="s">
        <v>629</v>
      </c>
    </row>
    <row r="17" spans="1:3" ht="51">
      <c r="A17" s="311"/>
      <c r="B17" s="141" t="s">
        <v>430</v>
      </c>
      <c r="C17" s="37" t="s">
        <v>70</v>
      </c>
    </row>
    <row r="18" spans="1:3" ht="114.75">
      <c r="A18" s="311"/>
      <c r="B18" s="141" t="s">
        <v>431</v>
      </c>
      <c r="C18" s="45" t="s">
        <v>548</v>
      </c>
    </row>
    <row r="19" spans="1:3" ht="76.5">
      <c r="A19" s="311"/>
      <c r="B19" s="141" t="s">
        <v>92</v>
      </c>
      <c r="C19" s="37" t="s">
        <v>630</v>
      </c>
    </row>
    <row r="20" spans="1:3" ht="26.25" thickBot="1">
      <c r="A20" s="311"/>
      <c r="B20" s="142" t="s">
        <v>47</v>
      </c>
      <c r="C20" s="40" t="s">
        <v>141</v>
      </c>
    </row>
    <row r="21" spans="1:4" ht="181.5" customHeight="1">
      <c r="A21" s="311" t="s">
        <v>49</v>
      </c>
      <c r="B21" s="143" t="s">
        <v>93</v>
      </c>
      <c r="C21" s="122" t="s">
        <v>411</v>
      </c>
      <c r="D21" s="2" t="s">
        <v>722</v>
      </c>
    </row>
    <row r="22" spans="1:3" ht="118.5" customHeight="1">
      <c r="A22" s="311"/>
      <c r="B22" s="144" t="s">
        <v>94</v>
      </c>
      <c r="C22" s="37" t="s">
        <v>318</v>
      </c>
    </row>
    <row r="23" spans="1:3" ht="51.75" thickBot="1">
      <c r="A23" s="312"/>
      <c r="B23" s="145" t="s">
        <v>95</v>
      </c>
      <c r="C23" s="40" t="s">
        <v>17</v>
      </c>
    </row>
    <row r="24" spans="1:3" ht="51">
      <c r="A24" s="319" t="s">
        <v>635</v>
      </c>
      <c r="B24" s="146" t="s">
        <v>96</v>
      </c>
      <c r="C24" s="44" t="s">
        <v>785</v>
      </c>
    </row>
    <row r="25" spans="1:3" ht="51">
      <c r="A25" s="311"/>
      <c r="B25" s="147" t="s">
        <v>801</v>
      </c>
      <c r="C25" s="37" t="s">
        <v>786</v>
      </c>
    </row>
    <row r="26" spans="1:3" ht="38.25">
      <c r="A26" s="311"/>
      <c r="B26" s="147" t="s">
        <v>469</v>
      </c>
      <c r="C26" s="37" t="s">
        <v>787</v>
      </c>
    </row>
    <row r="27" spans="1:3" ht="37.5" customHeight="1">
      <c r="A27" s="311"/>
      <c r="B27" s="147" t="s">
        <v>470</v>
      </c>
      <c r="C27" s="37" t="s">
        <v>788</v>
      </c>
    </row>
    <row r="28" spans="1:3" ht="25.5">
      <c r="A28" s="311"/>
      <c r="B28" s="147" t="s">
        <v>471</v>
      </c>
      <c r="C28" s="37" t="s">
        <v>785</v>
      </c>
    </row>
    <row r="29" spans="1:3" ht="68.25" customHeight="1">
      <c r="A29" s="311"/>
      <c r="B29" s="147" t="s">
        <v>472</v>
      </c>
      <c r="C29" s="45" t="s">
        <v>416</v>
      </c>
    </row>
    <row r="30" spans="1:3" ht="63.75">
      <c r="A30" s="311"/>
      <c r="B30" s="147" t="s">
        <v>23</v>
      </c>
      <c r="C30" s="133" t="s">
        <v>789</v>
      </c>
    </row>
    <row r="31" spans="1:3" ht="69" customHeight="1">
      <c r="A31" s="311"/>
      <c r="B31" s="147" t="s">
        <v>24</v>
      </c>
      <c r="C31" s="45" t="s">
        <v>790</v>
      </c>
    </row>
    <row r="32" spans="1:3" ht="77.25" thickBot="1">
      <c r="A32" s="325"/>
      <c r="B32" s="147" t="s">
        <v>209</v>
      </c>
      <c r="C32" s="40" t="s">
        <v>791</v>
      </c>
    </row>
    <row r="33" spans="1:3" ht="38.25">
      <c r="A33" s="319" t="s">
        <v>636</v>
      </c>
      <c r="B33" s="147" t="s">
        <v>210</v>
      </c>
      <c r="C33" s="123" t="s">
        <v>141</v>
      </c>
    </row>
    <row r="34" spans="1:3" ht="42" customHeight="1">
      <c r="A34" s="311"/>
      <c r="B34" s="147" t="s">
        <v>211</v>
      </c>
      <c r="C34" s="37" t="s">
        <v>792</v>
      </c>
    </row>
    <row r="35" spans="1:3" ht="38.25">
      <c r="A35" s="311"/>
      <c r="B35" s="147" t="s">
        <v>549</v>
      </c>
      <c r="C35" s="37" t="s">
        <v>412</v>
      </c>
    </row>
    <row r="36" spans="1:3" ht="48" customHeight="1" thickBot="1">
      <c r="A36" s="325"/>
      <c r="B36" s="147" t="s">
        <v>550</v>
      </c>
      <c r="C36" s="40" t="s">
        <v>793</v>
      </c>
    </row>
    <row r="37" spans="1:3" ht="159" customHeight="1">
      <c r="A37" s="322" t="s">
        <v>637</v>
      </c>
      <c r="B37" s="147" t="s">
        <v>325</v>
      </c>
      <c r="C37" s="74" t="s">
        <v>125</v>
      </c>
    </row>
    <row r="38" spans="1:3" ht="59.25" customHeight="1">
      <c r="A38" s="323"/>
      <c r="B38" s="147" t="s">
        <v>326</v>
      </c>
      <c r="C38" s="75" t="s">
        <v>794</v>
      </c>
    </row>
    <row r="39" spans="1:3" ht="156.75" customHeight="1">
      <c r="A39" s="323"/>
      <c r="B39" s="147" t="s">
        <v>66</v>
      </c>
      <c r="C39" s="38" t="s">
        <v>18</v>
      </c>
    </row>
    <row r="40" spans="1:3" ht="82.5" customHeight="1">
      <c r="A40" s="323"/>
      <c r="B40" s="147" t="s">
        <v>67</v>
      </c>
      <c r="C40" s="98" t="s">
        <v>126</v>
      </c>
    </row>
    <row r="41" spans="1:3" ht="25.5">
      <c r="A41" s="323"/>
      <c r="B41" s="147" t="s">
        <v>290</v>
      </c>
      <c r="C41" s="37" t="s">
        <v>265</v>
      </c>
    </row>
    <row r="42" spans="1:3" ht="89.25">
      <c r="A42" s="323"/>
      <c r="B42" s="147" t="s">
        <v>422</v>
      </c>
      <c r="C42" s="37" t="s">
        <v>795</v>
      </c>
    </row>
    <row r="43" spans="1:3" ht="102">
      <c r="A43" s="323"/>
      <c r="B43" s="147" t="s">
        <v>292</v>
      </c>
      <c r="C43" s="37" t="s">
        <v>544</v>
      </c>
    </row>
    <row r="44" spans="1:3" ht="109.5" customHeight="1">
      <c r="A44" s="323"/>
      <c r="B44" s="147" t="s">
        <v>293</v>
      </c>
      <c r="C44" s="37" t="s">
        <v>545</v>
      </c>
    </row>
    <row r="45" spans="1:3" ht="51">
      <c r="A45" s="323"/>
      <c r="B45" s="147" t="s">
        <v>294</v>
      </c>
      <c r="C45" s="37" t="s">
        <v>294</v>
      </c>
    </row>
    <row r="46" spans="1:3" ht="38.25">
      <c r="A46" s="324"/>
      <c r="B46" s="147" t="s">
        <v>295</v>
      </c>
      <c r="C46" s="37" t="s">
        <v>295</v>
      </c>
    </row>
    <row r="47" ht="12.75">
      <c r="B47" s="8"/>
    </row>
    <row r="48" ht="25.5">
      <c r="B48" s="148" t="s">
        <v>22</v>
      </c>
    </row>
    <row r="49" ht="25.5">
      <c r="B49" s="149" t="s">
        <v>475</v>
      </c>
    </row>
    <row r="50" ht="51">
      <c r="B50" s="149" t="s">
        <v>476</v>
      </c>
    </row>
    <row r="51" ht="25.5">
      <c r="B51" s="149" t="s">
        <v>477</v>
      </c>
    </row>
    <row r="52" ht="51">
      <c r="B52" s="149" t="s">
        <v>478</v>
      </c>
    </row>
    <row r="53" ht="38.25">
      <c r="B53" s="149" t="s">
        <v>479</v>
      </c>
    </row>
    <row r="54" ht="63.75">
      <c r="B54" s="138" t="s">
        <v>584</v>
      </c>
    </row>
  </sheetData>
  <sheetProtection/>
  <mergeCells count="6">
    <mergeCell ref="A37:A46"/>
    <mergeCell ref="A33:A36"/>
    <mergeCell ref="A21:A23"/>
    <mergeCell ref="A9:A15"/>
    <mergeCell ref="A16:A20"/>
    <mergeCell ref="A24:A3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B2:K67"/>
  <sheetViews>
    <sheetView zoomScalePageLayoutView="0" workbookViewId="0" topLeftCell="A1">
      <selection activeCell="H25" sqref="H25"/>
    </sheetView>
  </sheetViews>
  <sheetFormatPr defaultColWidth="9.140625" defaultRowHeight="12.75"/>
  <cols>
    <col min="1" max="1" width="9.140625" style="24" customWidth="1"/>
    <col min="2" max="2" width="18.00390625" style="24" customWidth="1"/>
    <col min="3" max="3" width="11.7109375" style="24" customWidth="1"/>
    <col min="4" max="4" width="9.140625" style="24" customWidth="1"/>
    <col min="5" max="5" width="10.57421875" style="24" customWidth="1"/>
    <col min="6" max="6" width="9.140625" style="24" customWidth="1"/>
    <col min="7" max="7" width="14.7109375" style="24" customWidth="1"/>
    <col min="8" max="8" width="9.140625" style="24" customWidth="1"/>
    <col min="9" max="9" width="17.8515625" style="24" customWidth="1"/>
    <col min="10" max="10" width="9.140625" style="24" customWidth="1"/>
    <col min="11" max="11" width="11.140625" style="24" customWidth="1"/>
    <col min="12" max="12" width="32.7109375" style="24" customWidth="1"/>
    <col min="13" max="13" width="30.7109375" style="24" customWidth="1"/>
    <col min="14" max="16384" width="9.140625" style="24" customWidth="1"/>
  </cols>
  <sheetData>
    <row r="1" s="22" customFormat="1" ht="12.75"/>
    <row r="2" spans="2:11" ht="12.75">
      <c r="B2" s="23" t="s">
        <v>433</v>
      </c>
      <c r="C2" s="23" t="s">
        <v>57</v>
      </c>
      <c r="E2" s="23" t="s">
        <v>199</v>
      </c>
      <c r="K2" s="25"/>
    </row>
    <row r="3" spans="7:9" ht="12.75">
      <c r="G3" s="23" t="s">
        <v>198</v>
      </c>
      <c r="I3" s="23" t="s">
        <v>201</v>
      </c>
    </row>
    <row r="4" spans="2:3" ht="15" customHeight="1">
      <c r="B4" s="24" t="s">
        <v>192</v>
      </c>
      <c r="C4" s="24" t="s">
        <v>192</v>
      </c>
    </row>
    <row r="5" spans="2:9" ht="25.5">
      <c r="B5" s="24" t="s">
        <v>587</v>
      </c>
      <c r="C5" s="24" t="s">
        <v>193</v>
      </c>
      <c r="E5" s="24" t="s">
        <v>228</v>
      </c>
      <c r="G5" s="26" t="s">
        <v>234</v>
      </c>
      <c r="I5" s="24" t="s">
        <v>241</v>
      </c>
    </row>
    <row r="6" spans="2:9" ht="12.75">
      <c r="B6" s="24" t="s">
        <v>194</v>
      </c>
      <c r="C6" s="24" t="s">
        <v>194</v>
      </c>
      <c r="E6" s="24" t="s">
        <v>432</v>
      </c>
      <c r="G6" s="26" t="s">
        <v>235</v>
      </c>
      <c r="I6" s="24" t="s">
        <v>242</v>
      </c>
    </row>
    <row r="7" spans="2:9" ht="12.75">
      <c r="B7" s="24" t="s">
        <v>201</v>
      </c>
      <c r="C7" s="24" t="s">
        <v>58</v>
      </c>
      <c r="E7"/>
      <c r="G7" s="26" t="s">
        <v>432</v>
      </c>
      <c r="I7" s="24" t="s">
        <v>243</v>
      </c>
    </row>
    <row r="8" spans="2:9" ht="12.75">
      <c r="B8" s="24" t="s">
        <v>198</v>
      </c>
      <c r="C8" s="24" t="s">
        <v>198</v>
      </c>
      <c r="I8" s="24" t="s">
        <v>244</v>
      </c>
    </row>
    <row r="9" spans="2:9" ht="12.75">
      <c r="B9" s="24" t="s">
        <v>199</v>
      </c>
      <c r="C9" s="24" t="s">
        <v>199</v>
      </c>
      <c r="G9"/>
      <c r="I9" s="24" t="s">
        <v>245</v>
      </c>
    </row>
    <row r="10" spans="2:9" ht="12.75">
      <c r="B10" s="24" t="s">
        <v>432</v>
      </c>
      <c r="C10" s="24" t="s">
        <v>432</v>
      </c>
      <c r="I10" s="24" t="s">
        <v>246</v>
      </c>
    </row>
    <row r="11" spans="2:9" ht="12.75">
      <c r="B11"/>
      <c r="C11"/>
      <c r="I11" s="24" t="s">
        <v>247</v>
      </c>
    </row>
    <row r="12" ht="12.75">
      <c r="I12" s="24" t="s">
        <v>248</v>
      </c>
    </row>
    <row r="13" spans="2:9" ht="12.75">
      <c r="B13" s="23" t="s">
        <v>192</v>
      </c>
      <c r="C13" s="23"/>
      <c r="I13" s="24" t="s">
        <v>249</v>
      </c>
    </row>
    <row r="14" spans="5:9" ht="12.75">
      <c r="E14" s="23" t="s">
        <v>193</v>
      </c>
      <c r="G14" s="23" t="s">
        <v>194</v>
      </c>
      <c r="I14" s="24" t="s">
        <v>250</v>
      </c>
    </row>
    <row r="15" spans="2:9" ht="38.25">
      <c r="B15" s="26" t="s">
        <v>176</v>
      </c>
      <c r="C15" s="26"/>
      <c r="I15" s="24" t="s">
        <v>432</v>
      </c>
    </row>
    <row r="16" spans="2:9" ht="38.25">
      <c r="B16" s="26" t="s">
        <v>229</v>
      </c>
      <c r="C16" s="26"/>
      <c r="E16" s="26" t="s">
        <v>230</v>
      </c>
      <c r="G16" s="24" t="s">
        <v>236</v>
      </c>
      <c r="I16"/>
    </row>
    <row r="17" spans="2:7" ht="102">
      <c r="B17" s="26" t="s">
        <v>432</v>
      </c>
      <c r="C17" s="26"/>
      <c r="E17" s="26" t="s">
        <v>588</v>
      </c>
      <c r="G17" s="24" t="s">
        <v>237</v>
      </c>
    </row>
    <row r="18" spans="2:7" ht="38.25">
      <c r="B18" s="26"/>
      <c r="C18" s="27"/>
      <c r="E18" s="26" t="s">
        <v>231</v>
      </c>
      <c r="G18" s="24" t="s">
        <v>238</v>
      </c>
    </row>
    <row r="19" spans="2:7" ht="12.75">
      <c r="B19"/>
      <c r="E19" s="24" t="s">
        <v>232</v>
      </c>
      <c r="G19" s="24" t="s">
        <v>239</v>
      </c>
    </row>
    <row r="20" spans="5:7" ht="12.75">
      <c r="E20" s="24" t="s">
        <v>233</v>
      </c>
      <c r="G20" s="24" t="s">
        <v>240</v>
      </c>
    </row>
    <row r="21" spans="2:7" ht="12.75">
      <c r="B21" s="24" t="s">
        <v>60</v>
      </c>
      <c r="E21" s="163" t="s">
        <v>432</v>
      </c>
      <c r="G21" s="24" t="s">
        <v>432</v>
      </c>
    </row>
    <row r="22" spans="5:7" ht="12.75">
      <c r="E22"/>
      <c r="G22"/>
    </row>
    <row r="28" spans="6:8" ht="12.75">
      <c r="F28" s="327"/>
      <c r="G28" s="28"/>
      <c r="H28" s="28"/>
    </row>
    <row r="29" spans="6:8" ht="12.75">
      <c r="F29" s="326"/>
      <c r="G29" s="26"/>
      <c r="H29" s="26"/>
    </row>
    <row r="30" spans="6:8" ht="12.75">
      <c r="F30" s="326"/>
      <c r="G30" s="26"/>
      <c r="H30" s="26"/>
    </row>
    <row r="31" spans="6:8" ht="12.75">
      <c r="F31" s="326"/>
      <c r="G31" s="26"/>
      <c r="H31" s="26"/>
    </row>
    <row r="32" spans="6:8" ht="12.75">
      <c r="F32" s="326"/>
      <c r="G32" s="26"/>
      <c r="H32" s="26"/>
    </row>
    <row r="33" spans="6:8" ht="12.75">
      <c r="F33" s="326"/>
      <c r="G33" s="26"/>
      <c r="H33" s="26"/>
    </row>
    <row r="34" spans="6:8" ht="12.75">
      <c r="F34" s="326"/>
      <c r="G34" s="26"/>
      <c r="H34" s="26"/>
    </row>
    <row r="35" spans="6:8" ht="12.75">
      <c r="F35" s="326"/>
      <c r="G35" s="26"/>
      <c r="H35" s="26"/>
    </row>
    <row r="36" spans="6:8" ht="12.75">
      <c r="F36" s="326"/>
      <c r="G36" s="26"/>
      <c r="H36" s="26"/>
    </row>
    <row r="37" spans="6:8" ht="12.75">
      <c r="F37" s="326"/>
      <c r="G37" s="26"/>
      <c r="H37" s="26"/>
    </row>
    <row r="38" spans="6:8" ht="12.75">
      <c r="F38" s="326"/>
      <c r="G38" s="26"/>
      <c r="H38" s="26"/>
    </row>
    <row r="39" spans="6:8" ht="12.75">
      <c r="F39" s="326"/>
      <c r="G39" s="26"/>
      <c r="H39" s="26"/>
    </row>
    <row r="40" spans="6:8" ht="12.75">
      <c r="F40" s="326"/>
      <c r="G40" s="26"/>
      <c r="H40" s="26"/>
    </row>
    <row r="41" spans="6:8" ht="12.75">
      <c r="F41" s="326"/>
      <c r="G41" s="26"/>
      <c r="H41" s="26"/>
    </row>
    <row r="42" spans="6:8" ht="12.75">
      <c r="F42" s="326"/>
      <c r="G42" s="26"/>
      <c r="H42" s="26"/>
    </row>
    <row r="43" spans="6:8" ht="12.75">
      <c r="F43" s="326"/>
      <c r="G43" s="26"/>
      <c r="H43" s="26"/>
    </row>
    <row r="44" spans="6:8" ht="12.75">
      <c r="F44" s="326"/>
      <c r="G44" s="26"/>
      <c r="H44" s="26"/>
    </row>
    <row r="45" spans="6:8" ht="12.75">
      <c r="F45" s="326"/>
      <c r="G45" s="26"/>
      <c r="H45" s="26"/>
    </row>
    <row r="46" spans="6:8" ht="12.75">
      <c r="F46" s="326"/>
      <c r="G46" s="26"/>
      <c r="H46" s="26"/>
    </row>
    <row r="47" spans="6:8" ht="12.75">
      <c r="F47" s="326"/>
      <c r="G47" s="26"/>
      <c r="H47" s="26"/>
    </row>
    <row r="48" spans="6:8" ht="12.75">
      <c r="F48" s="326"/>
      <c r="G48" s="26"/>
      <c r="H48" s="26"/>
    </row>
    <row r="49" spans="6:8" ht="12.75">
      <c r="F49" s="326"/>
      <c r="G49" s="26"/>
      <c r="H49" s="26"/>
    </row>
    <row r="50" spans="6:8" ht="12.75">
      <c r="F50" s="326"/>
      <c r="G50" s="26"/>
      <c r="H50" s="26"/>
    </row>
    <row r="51" spans="6:8" ht="12.75">
      <c r="F51" s="326"/>
      <c r="G51" s="26"/>
      <c r="H51" s="26"/>
    </row>
    <row r="52" spans="6:8" ht="12.75">
      <c r="F52" s="326"/>
      <c r="G52" s="26"/>
      <c r="H52" s="26"/>
    </row>
    <row r="53" spans="6:8" ht="12.75">
      <c r="F53" s="326"/>
      <c r="G53" s="26"/>
      <c r="H53" s="26"/>
    </row>
    <row r="54" spans="6:8" ht="12.75">
      <c r="F54" s="326"/>
      <c r="G54" s="26"/>
      <c r="H54" s="26"/>
    </row>
    <row r="55" spans="6:8" ht="12.75">
      <c r="F55" s="326"/>
      <c r="G55" s="26"/>
      <c r="H55" s="26"/>
    </row>
    <row r="56" spans="6:8" ht="12.75">
      <c r="F56" s="326"/>
      <c r="G56" s="26"/>
      <c r="H56" s="26"/>
    </row>
    <row r="57" spans="6:8" ht="12.75">
      <c r="F57" s="326"/>
      <c r="G57" s="26"/>
      <c r="H57" s="26"/>
    </row>
    <row r="58" spans="6:8" ht="12.75">
      <c r="F58" s="326"/>
      <c r="G58" s="26"/>
      <c r="H58" s="26"/>
    </row>
    <row r="59" spans="6:8" ht="12.75">
      <c r="F59" s="326"/>
      <c r="G59" s="26"/>
      <c r="H59" s="26"/>
    </row>
    <row r="60" spans="6:8" ht="12.75">
      <c r="F60" s="326"/>
      <c r="G60" s="26"/>
      <c r="H60" s="26"/>
    </row>
    <row r="61" spans="6:8" ht="12.75">
      <c r="F61" s="326"/>
      <c r="G61" s="26"/>
      <c r="H61" s="26"/>
    </row>
    <row r="62" spans="6:8" ht="12.75">
      <c r="F62" s="326"/>
      <c r="G62" s="26"/>
      <c r="H62" s="26"/>
    </row>
    <row r="63" spans="6:8" ht="12.75">
      <c r="F63" s="326"/>
      <c r="G63" s="26"/>
      <c r="H63" s="26"/>
    </row>
    <row r="64" spans="6:8" ht="12.75">
      <c r="F64" s="326"/>
      <c r="G64" s="26"/>
      <c r="H64" s="26"/>
    </row>
    <row r="65" spans="6:8" ht="12.75">
      <c r="F65" s="326"/>
      <c r="G65" s="26"/>
      <c r="H65" s="26"/>
    </row>
    <row r="66" spans="6:8" ht="12.75">
      <c r="F66" s="326"/>
      <c r="G66" s="26"/>
      <c r="H66" s="26"/>
    </row>
    <row r="67" spans="6:8" ht="12.75">
      <c r="F67" s="326"/>
      <c r="G67" s="26"/>
      <c r="H67" s="26"/>
    </row>
  </sheetData>
  <sheetProtection/>
  <mergeCells count="6">
    <mergeCell ref="F52:F55"/>
    <mergeCell ref="F56:F67"/>
    <mergeCell ref="F28:F34"/>
    <mergeCell ref="F35:F39"/>
    <mergeCell ref="F40:F42"/>
    <mergeCell ref="F43:F51"/>
  </mergeCells>
  <printOptions/>
  <pageMargins left="0.75" right="0.75" top="1" bottom="1" header="0.5" footer="0.5"/>
  <pageSetup orientation="portrait" paperSize="9"/>
  <tableParts>
    <tablePart r:id="rId3"/>
    <tablePart r:id="rId6"/>
    <tablePart r:id="rId1"/>
    <tablePart r:id="rId7"/>
    <tablePart r:id="rId5"/>
    <tablePart r:id="rId4"/>
    <tablePart r:id="rId2"/>
  </tableParts>
</worksheet>
</file>

<file path=xl/worksheets/sheet12.xml><?xml version="1.0" encoding="utf-8"?>
<worksheet xmlns="http://schemas.openxmlformats.org/spreadsheetml/2006/main" xmlns:r="http://schemas.openxmlformats.org/officeDocument/2006/relationships">
  <sheetPr codeName="Sheet12"/>
  <dimension ref="A1:IV381"/>
  <sheetViews>
    <sheetView zoomScalePageLayoutView="0" workbookViewId="0" topLeftCell="A79">
      <selection activeCell="A95" sqref="A95"/>
    </sheetView>
  </sheetViews>
  <sheetFormatPr defaultColWidth="9.140625" defaultRowHeight="12.75"/>
  <cols>
    <col min="1" max="1" width="99.00390625" style="34" customWidth="1"/>
  </cols>
  <sheetData>
    <row r="1" ht="18.75">
      <c r="A1" s="99" t="s">
        <v>436</v>
      </c>
    </row>
    <row r="2" ht="18.75">
      <c r="A2" s="99" t="s">
        <v>437</v>
      </c>
    </row>
    <row r="3" ht="18.75">
      <c r="A3" s="99"/>
    </row>
    <row r="4" ht="15.75">
      <c r="A4" s="100" t="s">
        <v>438</v>
      </c>
    </row>
    <row r="5" ht="15.75">
      <c r="A5" s="100"/>
    </row>
    <row r="6" ht="49.5" customHeight="1">
      <c r="A6" s="101" t="s">
        <v>585</v>
      </c>
    </row>
    <row r="7" ht="12.75">
      <c r="A7" s="102" t="s">
        <v>747</v>
      </c>
    </row>
    <row r="8" ht="15.75">
      <c r="A8" s="103"/>
    </row>
    <row r="9" ht="31.5">
      <c r="A9" s="104" t="s">
        <v>343</v>
      </c>
    </row>
    <row r="10" ht="12.75">
      <c r="A10" s="105" t="s">
        <v>344</v>
      </c>
    </row>
    <row r="11" ht="15.75">
      <c r="A11" s="103"/>
    </row>
    <row r="12" ht="15.75">
      <c r="A12" s="103" t="s">
        <v>345</v>
      </c>
    </row>
    <row r="13" ht="12.75">
      <c r="A13" s="106" t="s">
        <v>346</v>
      </c>
    </row>
    <row r="14" ht="15.75">
      <c r="A14" s="103"/>
    </row>
    <row r="15" ht="15.75">
      <c r="A15" s="103" t="s">
        <v>347</v>
      </c>
    </row>
    <row r="16" ht="12.75">
      <c r="A16" s="105" t="s">
        <v>348</v>
      </c>
    </row>
    <row r="17" ht="15.75">
      <c r="A17" s="103"/>
    </row>
    <row r="18" ht="15.75">
      <c r="A18" s="107" t="s">
        <v>349</v>
      </c>
    </row>
    <row r="19" ht="15.75">
      <c r="A19" s="103"/>
    </row>
    <row r="20" ht="47.25">
      <c r="A20" s="104" t="s">
        <v>338</v>
      </c>
    </row>
    <row r="21" ht="12.75">
      <c r="A21" s="105" t="s">
        <v>350</v>
      </c>
    </row>
    <row r="22" ht="12.75">
      <c r="A22" s="105" t="s">
        <v>351</v>
      </c>
    </row>
    <row r="23" ht="15.75">
      <c r="A23" s="103"/>
    </row>
    <row r="24" ht="31.5">
      <c r="A24" s="104" t="s">
        <v>352</v>
      </c>
    </row>
    <row r="25" ht="12.75">
      <c r="A25" s="105" t="s">
        <v>353</v>
      </c>
    </row>
    <row r="26" ht="15.75">
      <c r="A26" s="103"/>
    </row>
    <row r="27" ht="31.5">
      <c r="A27" s="104" t="s">
        <v>354</v>
      </c>
    </row>
    <row r="28" ht="12.75">
      <c r="A28" s="105" t="s">
        <v>355</v>
      </c>
    </row>
    <row r="29" ht="15.75">
      <c r="A29" s="103"/>
    </row>
    <row r="30" ht="31.5">
      <c r="A30" s="104" t="s">
        <v>356</v>
      </c>
    </row>
    <row r="31" ht="12.75">
      <c r="A31" s="105" t="s">
        <v>357</v>
      </c>
    </row>
    <row r="32" ht="15.75">
      <c r="A32" s="103"/>
    </row>
    <row r="33" ht="31.5">
      <c r="A33" s="104" t="s">
        <v>358</v>
      </c>
    </row>
    <row r="34" ht="12.75">
      <c r="A34" s="105" t="s">
        <v>359</v>
      </c>
    </row>
    <row r="35" ht="15.75">
      <c r="A35" s="103"/>
    </row>
    <row r="36" ht="31.5">
      <c r="A36" s="104" t="s">
        <v>360</v>
      </c>
    </row>
    <row r="37" ht="12.75">
      <c r="A37" s="105" t="s">
        <v>361</v>
      </c>
    </row>
    <row r="38" ht="12.75">
      <c r="A38" s="108" t="s">
        <v>592</v>
      </c>
    </row>
    <row r="39" ht="15.75">
      <c r="A39" s="103"/>
    </row>
    <row r="40" ht="47.25">
      <c r="A40" s="104" t="s">
        <v>339</v>
      </c>
    </row>
    <row r="41" ht="12.75">
      <c r="A41" s="105" t="s">
        <v>77</v>
      </c>
    </row>
    <row r="42" ht="15.75">
      <c r="A42" s="103"/>
    </row>
    <row r="43" ht="31.5">
      <c r="A43" s="104" t="s">
        <v>78</v>
      </c>
    </row>
    <row r="44" ht="15.75">
      <c r="A44" s="103"/>
    </row>
    <row r="45" ht="31.5">
      <c r="A45" s="104" t="s">
        <v>79</v>
      </c>
    </row>
    <row r="46" ht="12.75">
      <c r="A46" s="105" t="s">
        <v>80</v>
      </c>
    </row>
    <row r="47" ht="15.75">
      <c r="A47" s="103"/>
    </row>
    <row r="48" ht="31.5">
      <c r="A48" s="104" t="s">
        <v>409</v>
      </c>
    </row>
    <row r="49" ht="15.75">
      <c r="A49" s="109" t="s">
        <v>559</v>
      </c>
    </row>
    <row r="50" ht="31.5">
      <c r="A50" s="104" t="s">
        <v>410</v>
      </c>
    </row>
    <row r="51" ht="15.75">
      <c r="A51" s="109" t="s">
        <v>559</v>
      </c>
    </row>
    <row r="52" ht="15.75">
      <c r="A52" s="103" t="s">
        <v>560</v>
      </c>
    </row>
    <row r="53" ht="12.75">
      <c r="A53" s="161" t="s">
        <v>561</v>
      </c>
    </row>
    <row r="54" ht="15.75">
      <c r="A54" s="103"/>
    </row>
    <row r="55" ht="15.75">
      <c r="A55" s="103" t="s">
        <v>562</v>
      </c>
    </row>
    <row r="56" ht="12.75">
      <c r="A56" s="105" t="s">
        <v>563</v>
      </c>
    </row>
    <row r="57" ht="15.75">
      <c r="A57" s="103"/>
    </row>
    <row r="58" ht="15.75">
      <c r="A58" s="103" t="s">
        <v>564</v>
      </c>
    </row>
    <row r="59" ht="12.75">
      <c r="A59" s="105" t="s">
        <v>565</v>
      </c>
    </row>
    <row r="60" ht="15.75">
      <c r="A60" s="103"/>
    </row>
    <row r="61" ht="47.25">
      <c r="A61" s="104" t="s">
        <v>566</v>
      </c>
    </row>
    <row r="62" ht="12.75">
      <c r="A62" s="105" t="s">
        <v>567</v>
      </c>
    </row>
    <row r="63" ht="15.75">
      <c r="A63" s="103"/>
    </row>
    <row r="64" spans="1:256" ht="15.75">
      <c r="A64" s="103" t="s">
        <v>266</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row>
    <row r="65" spans="1:256" ht="15.75">
      <c r="A65" s="105" t="s">
        <v>413</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3"/>
      <c r="IJ65" s="103"/>
      <c r="IK65" s="103"/>
      <c r="IL65" s="103"/>
      <c r="IM65" s="103"/>
      <c r="IN65" s="103"/>
      <c r="IO65" s="103"/>
      <c r="IP65" s="103"/>
      <c r="IQ65" s="103"/>
      <c r="IR65" s="103"/>
      <c r="IS65" s="103"/>
      <c r="IT65" s="103"/>
      <c r="IU65" s="103"/>
      <c r="IV65" s="103"/>
    </row>
    <row r="66" spans="1:256" ht="15.7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row>
    <row r="67" ht="15.75">
      <c r="A67" s="103" t="s">
        <v>267</v>
      </c>
    </row>
    <row r="68" ht="12.75">
      <c r="A68" s="105" t="s">
        <v>568</v>
      </c>
    </row>
    <row r="69" ht="15.75">
      <c r="A69" s="103"/>
    </row>
    <row r="70" ht="31.5">
      <c r="A70" s="104" t="s">
        <v>268</v>
      </c>
    </row>
    <row r="71" ht="12.75">
      <c r="A71" s="105" t="s">
        <v>569</v>
      </c>
    </row>
    <row r="72" ht="15.75">
      <c r="A72" s="103"/>
    </row>
    <row r="73" ht="15.75">
      <c r="A73" s="103" t="s">
        <v>269</v>
      </c>
    </row>
    <row r="74" ht="12.75">
      <c r="A74" s="105" t="s">
        <v>570</v>
      </c>
    </row>
    <row r="75" ht="15.75">
      <c r="A75" s="103"/>
    </row>
    <row r="76" ht="15.75">
      <c r="A76" s="103" t="s">
        <v>270</v>
      </c>
    </row>
    <row r="77" ht="12.75">
      <c r="A77" s="105" t="s">
        <v>571</v>
      </c>
    </row>
    <row r="78" ht="15.75">
      <c r="A78" s="103"/>
    </row>
    <row r="79" ht="15.75">
      <c r="A79" s="103" t="s">
        <v>597</v>
      </c>
    </row>
    <row r="80" ht="12.75">
      <c r="A80" s="105" t="s">
        <v>443</v>
      </c>
    </row>
    <row r="81" ht="15.75">
      <c r="A81" s="103"/>
    </row>
    <row r="82" ht="34.5">
      <c r="A82" s="104" t="s">
        <v>598</v>
      </c>
    </row>
    <row r="83" ht="12.75">
      <c r="A83" s="105" t="s">
        <v>444</v>
      </c>
    </row>
    <row r="84" ht="15.75">
      <c r="A84" s="103"/>
    </row>
    <row r="85" ht="31.5">
      <c r="A85" s="104" t="s">
        <v>599</v>
      </c>
    </row>
    <row r="86" ht="12.75">
      <c r="A86" s="105" t="s">
        <v>445</v>
      </c>
    </row>
    <row r="87" ht="15.75">
      <c r="A87" s="103"/>
    </row>
    <row r="88" ht="15.75">
      <c r="A88" s="103" t="s">
        <v>600</v>
      </c>
    </row>
    <row r="89" ht="12.75">
      <c r="A89" s="105" t="s">
        <v>446</v>
      </c>
    </row>
    <row r="90" ht="15.75">
      <c r="A90" s="103"/>
    </row>
    <row r="91" ht="31.5">
      <c r="A91" s="104" t="s">
        <v>601</v>
      </c>
    </row>
    <row r="92" ht="12.75">
      <c r="A92" s="105" t="s">
        <v>447</v>
      </c>
    </row>
    <row r="93" ht="15.75">
      <c r="A93" s="103"/>
    </row>
    <row r="94" ht="15.75">
      <c r="A94" s="104" t="s">
        <v>602</v>
      </c>
    </row>
    <row r="95" ht="12.75">
      <c r="A95" s="105" t="s">
        <v>448</v>
      </c>
    </row>
    <row r="96" ht="15.75">
      <c r="A96" s="103"/>
    </row>
    <row r="97" ht="15" customHeight="1">
      <c r="A97" s="104" t="s">
        <v>603</v>
      </c>
    </row>
    <row r="98" ht="12.75">
      <c r="A98" s="110" t="s">
        <v>449</v>
      </c>
    </row>
    <row r="99" ht="15.75">
      <c r="A99" s="103"/>
    </row>
    <row r="100" ht="15.75">
      <c r="A100" s="103"/>
    </row>
    <row r="101" ht="15.75">
      <c r="A101" s="111" t="s">
        <v>450</v>
      </c>
    </row>
    <row r="102" ht="15.75">
      <c r="A102" s="103"/>
    </row>
    <row r="103" ht="15.75">
      <c r="A103" s="112" t="s">
        <v>604</v>
      </c>
    </row>
    <row r="104" ht="12.75">
      <c r="A104" s="110" t="s">
        <v>451</v>
      </c>
    </row>
    <row r="105" ht="15.75">
      <c r="A105" s="103"/>
    </row>
    <row r="106" ht="31.5">
      <c r="A106" s="104" t="s">
        <v>605</v>
      </c>
    </row>
    <row r="107" ht="12.75">
      <c r="A107" s="110" t="s">
        <v>452</v>
      </c>
    </row>
    <row r="108" ht="15.75">
      <c r="A108" s="103"/>
    </row>
    <row r="109" ht="15.75">
      <c r="A109" s="112" t="s">
        <v>606</v>
      </c>
    </row>
    <row r="110" ht="12.75">
      <c r="A110" s="110" t="s">
        <v>453</v>
      </c>
    </row>
    <row r="111" ht="15.75">
      <c r="A111" s="103"/>
    </row>
    <row r="112" ht="31.5">
      <c r="A112" s="104" t="s">
        <v>607</v>
      </c>
    </row>
    <row r="113" ht="12.75">
      <c r="A113" s="110" t="s">
        <v>454</v>
      </c>
    </row>
    <row r="114" ht="15.75">
      <c r="A114" s="103"/>
    </row>
    <row r="115" ht="15.75">
      <c r="A115" s="103"/>
    </row>
    <row r="116" ht="15.75">
      <c r="A116" s="100" t="s">
        <v>455</v>
      </c>
    </row>
    <row r="117" ht="15.75">
      <c r="A117" s="103"/>
    </row>
    <row r="118" ht="15.75">
      <c r="A118" s="112" t="s">
        <v>608</v>
      </c>
    </row>
    <row r="119" ht="12.75">
      <c r="A119" s="110" t="s">
        <v>456</v>
      </c>
    </row>
    <row r="120" ht="15.75">
      <c r="A120" s="103"/>
    </row>
    <row r="121" ht="31.5">
      <c r="A121" s="104" t="s">
        <v>609</v>
      </c>
    </row>
    <row r="122" ht="12.75">
      <c r="A122" s="113" t="s">
        <v>457</v>
      </c>
    </row>
    <row r="123" ht="15.75">
      <c r="A123" s="103"/>
    </row>
    <row r="124" ht="15.75">
      <c r="A124" s="112" t="s">
        <v>610</v>
      </c>
    </row>
    <row r="125" ht="12.75">
      <c r="A125" s="110" t="s">
        <v>458</v>
      </c>
    </row>
    <row r="126" ht="15.75">
      <c r="A126" s="103"/>
    </row>
    <row r="127" ht="15.75">
      <c r="A127" s="112" t="s">
        <v>611</v>
      </c>
    </row>
    <row r="128" ht="12.75">
      <c r="A128" s="110" t="s">
        <v>459</v>
      </c>
    </row>
    <row r="129" ht="15.75">
      <c r="A129" s="103"/>
    </row>
    <row r="130" ht="15.75">
      <c r="A130" s="112" t="s">
        <v>612</v>
      </c>
    </row>
    <row r="131" ht="12.75">
      <c r="A131" s="110" t="s">
        <v>460</v>
      </c>
    </row>
    <row r="132" ht="15.75">
      <c r="A132" s="103"/>
    </row>
    <row r="133" ht="15.75">
      <c r="A133" s="114" t="s">
        <v>613</v>
      </c>
    </row>
    <row r="134" ht="12.75">
      <c r="A134" s="110" t="s">
        <v>589</v>
      </c>
    </row>
    <row r="135" ht="15.75">
      <c r="A135" s="103"/>
    </row>
    <row r="136" ht="15.75">
      <c r="A136" s="112" t="s">
        <v>614</v>
      </c>
    </row>
    <row r="137" ht="12.75">
      <c r="A137" s="110" t="s">
        <v>590</v>
      </c>
    </row>
    <row r="138" ht="15.75">
      <c r="A138" s="103"/>
    </row>
    <row r="139" ht="15.75">
      <c r="A139" s="112" t="s">
        <v>615</v>
      </c>
    </row>
    <row r="140" ht="12.75">
      <c r="A140" s="110" t="s">
        <v>591</v>
      </c>
    </row>
    <row r="141" ht="15.75">
      <c r="A141" s="103"/>
    </row>
    <row r="142" ht="15.75">
      <c r="A142" s="112" t="s">
        <v>616</v>
      </c>
    </row>
    <row r="143" ht="12.75">
      <c r="A143" s="105" t="s">
        <v>504</v>
      </c>
    </row>
    <row r="144" ht="15.75">
      <c r="A144" s="103"/>
    </row>
    <row r="145" ht="15.75">
      <c r="A145" s="103"/>
    </row>
    <row r="146" ht="15.75">
      <c r="A146" s="103"/>
    </row>
    <row r="147" ht="12.75">
      <c r="A147" s="159"/>
    </row>
    <row r="148" ht="12.75">
      <c r="A148" s="158"/>
    </row>
    <row r="149" ht="12.75">
      <c r="A149" s="160"/>
    </row>
    <row r="150" ht="12.75">
      <c r="A150"/>
    </row>
    <row r="152" ht="15.75">
      <c r="A152" s="103"/>
    </row>
    <row r="153" ht="15.75">
      <c r="A153" s="103"/>
    </row>
    <row r="154" ht="15.75">
      <c r="A154" s="103"/>
    </row>
    <row r="155" ht="15.75">
      <c r="A155" s="103"/>
    </row>
    <row r="156" ht="15.75">
      <c r="A156" s="103"/>
    </row>
    <row r="157" ht="15.75">
      <c r="A157" s="103"/>
    </row>
    <row r="158" ht="15.75">
      <c r="A158" s="103"/>
    </row>
    <row r="159" ht="15.75">
      <c r="A159" s="103"/>
    </row>
    <row r="160" ht="15.75">
      <c r="A160" s="103"/>
    </row>
    <row r="161" ht="15.75">
      <c r="A161" s="103"/>
    </row>
    <row r="162" ht="15.75">
      <c r="A162" s="103"/>
    </row>
    <row r="163" ht="15.75">
      <c r="A163" s="114"/>
    </row>
    <row r="164" ht="15.75">
      <c r="A164" s="114"/>
    </row>
    <row r="165" ht="15.75">
      <c r="A165" s="114"/>
    </row>
    <row r="166" ht="15.75">
      <c r="A166" s="114"/>
    </row>
    <row r="167" ht="15.75">
      <c r="A167" s="114"/>
    </row>
    <row r="168" ht="15.75">
      <c r="A168" s="114"/>
    </row>
    <row r="169" ht="15.75">
      <c r="A169" s="114"/>
    </row>
    <row r="170" ht="15.75">
      <c r="A170" s="114"/>
    </row>
    <row r="171" ht="15.75">
      <c r="A171" s="114"/>
    </row>
    <row r="172" ht="15.75">
      <c r="A172" s="114"/>
    </row>
    <row r="173" ht="15.75">
      <c r="A173" s="114"/>
    </row>
    <row r="174" ht="15.75">
      <c r="A174" s="114"/>
    </row>
    <row r="175" ht="15.75">
      <c r="A175" s="114"/>
    </row>
    <row r="176" ht="15.75">
      <c r="A176" s="114"/>
    </row>
    <row r="177" ht="15.75">
      <c r="A177" s="114"/>
    </row>
    <row r="178" ht="15.75">
      <c r="A178" s="114"/>
    </row>
    <row r="179" ht="15.75">
      <c r="A179" s="114"/>
    </row>
    <row r="180" ht="15.75">
      <c r="A180" s="114"/>
    </row>
    <row r="181" ht="15.75">
      <c r="A181" s="114"/>
    </row>
    <row r="182" ht="15.75">
      <c r="A182" s="114"/>
    </row>
    <row r="183" ht="15.75">
      <c r="A183" s="114"/>
    </row>
    <row r="184" ht="15.75">
      <c r="A184" s="114"/>
    </row>
    <row r="185" ht="15.75">
      <c r="A185" s="114"/>
    </row>
    <row r="186" ht="15.75">
      <c r="A186" s="114"/>
    </row>
    <row r="187" ht="15.75">
      <c r="A187" s="114"/>
    </row>
    <row r="188" ht="15.75">
      <c r="A188" s="114"/>
    </row>
    <row r="189" ht="15.75">
      <c r="A189" s="114"/>
    </row>
    <row r="190" ht="15.75">
      <c r="A190" s="114"/>
    </row>
    <row r="191" ht="15.75">
      <c r="A191" s="114"/>
    </row>
    <row r="192" ht="15.75">
      <c r="A192" s="114"/>
    </row>
    <row r="193" ht="15.75">
      <c r="A193" s="114"/>
    </row>
    <row r="194" ht="15.75">
      <c r="A194" s="114"/>
    </row>
    <row r="195" ht="15.75">
      <c r="A195" s="114"/>
    </row>
    <row r="196" ht="15.75">
      <c r="A196" s="114"/>
    </row>
    <row r="197" ht="15.75">
      <c r="A197" s="114"/>
    </row>
    <row r="198" ht="15.75">
      <c r="A198" s="114"/>
    </row>
    <row r="199" ht="15.75">
      <c r="A199" s="114"/>
    </row>
    <row r="200" ht="15.75">
      <c r="A200" s="114"/>
    </row>
    <row r="201" ht="15.75">
      <c r="A201" s="114"/>
    </row>
    <row r="202" ht="15.75">
      <c r="A202" s="114"/>
    </row>
    <row r="203" ht="15.75">
      <c r="A203" s="114"/>
    </row>
    <row r="204" ht="15.75">
      <c r="A204" s="114"/>
    </row>
    <row r="205" ht="15.75">
      <c r="A205" s="114"/>
    </row>
    <row r="206" ht="15.75">
      <c r="A206" s="114"/>
    </row>
    <row r="207" ht="15.75">
      <c r="A207" s="114"/>
    </row>
    <row r="208" ht="15.75">
      <c r="A208" s="114"/>
    </row>
    <row r="209" ht="15.75">
      <c r="A209" s="114"/>
    </row>
    <row r="210" ht="15.75">
      <c r="A210" s="114"/>
    </row>
    <row r="211" ht="15.75">
      <c r="A211" s="114"/>
    </row>
    <row r="212" ht="15.75">
      <c r="A212" s="114"/>
    </row>
    <row r="213" ht="15.75">
      <c r="A213" s="114"/>
    </row>
    <row r="214" ht="15.75">
      <c r="A214" s="114"/>
    </row>
    <row r="215" ht="15.75">
      <c r="A215" s="114"/>
    </row>
    <row r="216" ht="15.75">
      <c r="A216" s="114"/>
    </row>
    <row r="217" ht="15.75">
      <c r="A217" s="114"/>
    </row>
    <row r="218" ht="15.75">
      <c r="A218" s="114"/>
    </row>
    <row r="219" ht="15.75">
      <c r="A219" s="114"/>
    </row>
    <row r="220" ht="15.75">
      <c r="A220" s="114"/>
    </row>
    <row r="221" ht="15.75">
      <c r="A221" s="114"/>
    </row>
    <row r="222" ht="15.75">
      <c r="A222" s="114"/>
    </row>
    <row r="223" ht="15.75">
      <c r="A223" s="114"/>
    </row>
    <row r="224" ht="15.75">
      <c r="A224" s="114"/>
    </row>
    <row r="225" ht="15.75">
      <c r="A225" s="114"/>
    </row>
    <row r="226" ht="15.75">
      <c r="A226" s="114"/>
    </row>
    <row r="227" ht="15.75">
      <c r="A227" s="114"/>
    </row>
    <row r="228" ht="15.75">
      <c r="A228" s="114"/>
    </row>
    <row r="229" ht="15.75">
      <c r="A229" s="114"/>
    </row>
    <row r="230" ht="15.75">
      <c r="A230" s="114"/>
    </row>
    <row r="231" ht="15.75">
      <c r="A231" s="114"/>
    </row>
    <row r="232" ht="15.75">
      <c r="A232" s="114"/>
    </row>
    <row r="233" ht="15.75">
      <c r="A233" s="114"/>
    </row>
    <row r="234" ht="15.75">
      <c r="A234" s="114"/>
    </row>
    <row r="235" ht="15.75">
      <c r="A235" s="114"/>
    </row>
    <row r="236" ht="15.75">
      <c r="A236" s="114"/>
    </row>
    <row r="237" ht="15.75">
      <c r="A237" s="114"/>
    </row>
    <row r="238" ht="15.75">
      <c r="A238" s="114"/>
    </row>
    <row r="239" ht="15.75">
      <c r="A239" s="114"/>
    </row>
    <row r="240" ht="15.75">
      <c r="A240" s="114"/>
    </row>
    <row r="241" ht="15.75">
      <c r="A241" s="114"/>
    </row>
    <row r="242" ht="15.75">
      <c r="A242" s="114"/>
    </row>
    <row r="243" ht="15.75">
      <c r="A243" s="114"/>
    </row>
    <row r="244" ht="15.75">
      <c r="A244" s="114"/>
    </row>
    <row r="245" ht="15.75">
      <c r="A245" s="114"/>
    </row>
    <row r="246" ht="15.75">
      <c r="A246" s="114"/>
    </row>
    <row r="247" ht="15.75">
      <c r="A247" s="114"/>
    </row>
    <row r="248" ht="15.75">
      <c r="A248" s="114"/>
    </row>
    <row r="249" ht="15.75">
      <c r="A249" s="114"/>
    </row>
    <row r="250" ht="15.75">
      <c r="A250" s="114"/>
    </row>
    <row r="251" ht="15.75">
      <c r="A251" s="114"/>
    </row>
    <row r="252" ht="15.75">
      <c r="A252" s="114"/>
    </row>
    <row r="253" ht="15.75">
      <c r="A253" s="114"/>
    </row>
    <row r="254" ht="15.75">
      <c r="A254" s="114"/>
    </row>
    <row r="255" ht="15.75">
      <c r="A255" s="114"/>
    </row>
    <row r="256" ht="15.75">
      <c r="A256" s="114"/>
    </row>
    <row r="257" ht="15.75">
      <c r="A257" s="114"/>
    </row>
    <row r="258" ht="15.75">
      <c r="A258" s="114"/>
    </row>
    <row r="259" ht="15.75">
      <c r="A259" s="114"/>
    </row>
    <row r="260" ht="15.75">
      <c r="A260" s="114"/>
    </row>
    <row r="261" ht="15.75">
      <c r="A261" s="114"/>
    </row>
    <row r="262" ht="15.75">
      <c r="A262" s="114"/>
    </row>
    <row r="263" ht="15.75">
      <c r="A263" s="114"/>
    </row>
    <row r="264" ht="15.75">
      <c r="A264" s="114"/>
    </row>
    <row r="265" ht="15.75">
      <c r="A265" s="114"/>
    </row>
    <row r="266" ht="15.75">
      <c r="A266" s="114"/>
    </row>
    <row r="267" ht="15.75">
      <c r="A267" s="114"/>
    </row>
    <row r="268" ht="15.75">
      <c r="A268" s="114"/>
    </row>
    <row r="269" ht="15.75">
      <c r="A269" s="114"/>
    </row>
    <row r="270" ht="15.75">
      <c r="A270" s="114"/>
    </row>
    <row r="271" ht="15.75">
      <c r="A271" s="114"/>
    </row>
    <row r="272" ht="15.75">
      <c r="A272" s="114"/>
    </row>
    <row r="273" ht="15.75">
      <c r="A273" s="114"/>
    </row>
    <row r="274" ht="15.75">
      <c r="A274" s="114"/>
    </row>
    <row r="275" ht="15.75">
      <c r="A275" s="114"/>
    </row>
    <row r="276" ht="15.75">
      <c r="A276" s="114"/>
    </row>
    <row r="277" ht="15.75">
      <c r="A277" s="114"/>
    </row>
    <row r="278" ht="15.75">
      <c r="A278" s="114"/>
    </row>
    <row r="279" ht="15.75">
      <c r="A279" s="114"/>
    </row>
    <row r="280" ht="15.75">
      <c r="A280" s="114"/>
    </row>
    <row r="281" ht="15.75">
      <c r="A281" s="114"/>
    </row>
    <row r="282" ht="15.75">
      <c r="A282" s="114"/>
    </row>
    <row r="283" ht="15.75">
      <c r="A283" s="114"/>
    </row>
    <row r="284" ht="15.75">
      <c r="A284" s="114"/>
    </row>
    <row r="285" ht="15.75">
      <c r="A285" s="114"/>
    </row>
    <row r="286" ht="15.75">
      <c r="A286" s="114"/>
    </row>
    <row r="287" ht="15.75">
      <c r="A287" s="114"/>
    </row>
    <row r="288" ht="15.75">
      <c r="A288" s="114"/>
    </row>
    <row r="289" ht="15.75">
      <c r="A289" s="114"/>
    </row>
    <row r="290" ht="15.75">
      <c r="A290" s="114"/>
    </row>
    <row r="291" ht="15.75">
      <c r="A291" s="114"/>
    </row>
    <row r="292" ht="15.75">
      <c r="A292" s="114"/>
    </row>
    <row r="293" ht="15.75">
      <c r="A293" s="114"/>
    </row>
    <row r="294" ht="15.75">
      <c r="A294" s="114"/>
    </row>
    <row r="295" ht="15.75">
      <c r="A295" s="114"/>
    </row>
    <row r="296" ht="15.75">
      <c r="A296" s="114"/>
    </row>
    <row r="297" ht="15.75">
      <c r="A297" s="114"/>
    </row>
    <row r="298" ht="15.75">
      <c r="A298" s="114"/>
    </row>
    <row r="299" ht="15.75">
      <c r="A299" s="114"/>
    </row>
    <row r="300" ht="15.75">
      <c r="A300" s="114"/>
    </row>
    <row r="301" ht="15.75">
      <c r="A301" s="114"/>
    </row>
    <row r="302" ht="15.75">
      <c r="A302" s="114"/>
    </row>
    <row r="303" ht="15.75">
      <c r="A303" s="114"/>
    </row>
    <row r="304" ht="15.75">
      <c r="A304" s="114"/>
    </row>
    <row r="305" ht="15.75">
      <c r="A305" s="114"/>
    </row>
    <row r="306" ht="15.75">
      <c r="A306" s="114"/>
    </row>
    <row r="307" ht="15.75">
      <c r="A307" s="114"/>
    </row>
    <row r="308" ht="15.75">
      <c r="A308" s="114"/>
    </row>
    <row r="309" ht="15.75">
      <c r="A309" s="114"/>
    </row>
    <row r="310" ht="15.75">
      <c r="A310" s="114"/>
    </row>
    <row r="311" ht="15.75">
      <c r="A311" s="114"/>
    </row>
    <row r="312" ht="15.75">
      <c r="A312" s="114"/>
    </row>
    <row r="313" ht="15.75">
      <c r="A313" s="114"/>
    </row>
    <row r="314" ht="15.75">
      <c r="A314" s="114"/>
    </row>
    <row r="315" ht="15.75">
      <c r="A315" s="114"/>
    </row>
    <row r="316" ht="15.75">
      <c r="A316" s="114"/>
    </row>
    <row r="317" ht="15.75">
      <c r="A317" s="114"/>
    </row>
    <row r="318" ht="15.75">
      <c r="A318" s="114"/>
    </row>
    <row r="319" ht="15.75">
      <c r="A319" s="114"/>
    </row>
    <row r="320" ht="15.75">
      <c r="A320" s="114"/>
    </row>
    <row r="321" ht="15.75">
      <c r="A321" s="114"/>
    </row>
    <row r="322" ht="15.75">
      <c r="A322" s="114"/>
    </row>
    <row r="323" ht="15.75">
      <c r="A323" s="114"/>
    </row>
    <row r="324" ht="15.75">
      <c r="A324" s="114"/>
    </row>
    <row r="325" ht="15.75">
      <c r="A325" s="114"/>
    </row>
    <row r="326" ht="15.75">
      <c r="A326" s="114"/>
    </row>
    <row r="327" ht="15.75">
      <c r="A327" s="114"/>
    </row>
    <row r="328" ht="15.75">
      <c r="A328" s="114"/>
    </row>
    <row r="329" ht="15.75">
      <c r="A329" s="114"/>
    </row>
    <row r="330" ht="15.75">
      <c r="A330" s="114"/>
    </row>
    <row r="331" ht="15.75">
      <c r="A331" s="114"/>
    </row>
    <row r="332" ht="15.75">
      <c r="A332" s="114"/>
    </row>
    <row r="333" ht="15.75">
      <c r="A333" s="114"/>
    </row>
    <row r="334" ht="15.75">
      <c r="A334" s="114"/>
    </row>
    <row r="335" ht="15.75">
      <c r="A335" s="114"/>
    </row>
    <row r="336" ht="15.75">
      <c r="A336" s="114"/>
    </row>
    <row r="337" ht="15.75">
      <c r="A337" s="114"/>
    </row>
    <row r="338" ht="15.75">
      <c r="A338" s="114"/>
    </row>
    <row r="339" ht="15.75">
      <c r="A339" s="114"/>
    </row>
    <row r="340" ht="15.75">
      <c r="A340" s="114"/>
    </row>
    <row r="341" ht="15.75">
      <c r="A341" s="114"/>
    </row>
    <row r="342" ht="15.75">
      <c r="A342" s="114"/>
    </row>
    <row r="343" ht="15.75">
      <c r="A343" s="114"/>
    </row>
    <row r="344" ht="15.75">
      <c r="A344" s="114"/>
    </row>
    <row r="345" ht="15.75">
      <c r="A345" s="114"/>
    </row>
    <row r="346" ht="15.75">
      <c r="A346" s="114"/>
    </row>
    <row r="347" ht="15.75">
      <c r="A347" s="114"/>
    </row>
    <row r="348" ht="15.75">
      <c r="A348" s="114"/>
    </row>
    <row r="349" ht="15.75">
      <c r="A349" s="114"/>
    </row>
    <row r="350" ht="15.75">
      <c r="A350" s="114"/>
    </row>
    <row r="351" ht="15.75">
      <c r="A351" s="114"/>
    </row>
    <row r="352" ht="15.75">
      <c r="A352" s="114"/>
    </row>
    <row r="353" ht="15.75">
      <c r="A353" s="114"/>
    </row>
    <row r="354" ht="15.75">
      <c r="A354" s="114"/>
    </row>
    <row r="355" ht="15.75">
      <c r="A355" s="114"/>
    </row>
    <row r="356" ht="15.75">
      <c r="A356" s="114"/>
    </row>
    <row r="357" ht="15.75">
      <c r="A357" s="114"/>
    </row>
    <row r="358" ht="15.75">
      <c r="A358" s="114"/>
    </row>
    <row r="359" ht="15.75">
      <c r="A359" s="114"/>
    </row>
    <row r="360" ht="15.75">
      <c r="A360" s="114"/>
    </row>
    <row r="361" ht="15.75">
      <c r="A361" s="114"/>
    </row>
    <row r="362" ht="15.75">
      <c r="A362" s="114"/>
    </row>
    <row r="363" ht="15.75">
      <c r="A363" s="114"/>
    </row>
    <row r="364" ht="15.75">
      <c r="A364" s="114"/>
    </row>
    <row r="365" ht="15.75">
      <c r="A365" s="114"/>
    </row>
    <row r="366" ht="15.75">
      <c r="A366" s="114"/>
    </row>
    <row r="367" ht="15.75">
      <c r="A367" s="114"/>
    </row>
    <row r="368" ht="15.75">
      <c r="A368" s="114"/>
    </row>
    <row r="369" ht="15.75">
      <c r="A369" s="114"/>
    </row>
    <row r="370" ht="15.75">
      <c r="A370" s="114"/>
    </row>
    <row r="371" ht="15.75">
      <c r="A371" s="114"/>
    </row>
    <row r="372" ht="15.75">
      <c r="A372" s="114"/>
    </row>
    <row r="373" ht="15.75">
      <c r="A373" s="114"/>
    </row>
    <row r="374" ht="15.75">
      <c r="A374" s="114"/>
    </row>
    <row r="375" ht="15.75">
      <c r="A375" s="114"/>
    </row>
    <row r="376" ht="15.75">
      <c r="A376" s="114"/>
    </row>
    <row r="377" ht="15.75">
      <c r="A377" s="114"/>
    </row>
    <row r="378" ht="15.75">
      <c r="A378" s="114"/>
    </row>
    <row r="379" ht="15.75">
      <c r="A379" s="114"/>
    </row>
    <row r="380" ht="15.75">
      <c r="A380" s="114"/>
    </row>
    <row r="381" ht="15.75">
      <c r="A381" s="114"/>
    </row>
  </sheetData>
  <sheetProtection sheet="1" objects="1" scenarios="1" formatCells="0" formatColumns="0" formatRows="0"/>
  <hyperlinks>
    <hyperlink ref="A7" r:id="rId1" display="http://www.nevegetable.org/"/>
    <hyperlink ref="A10" r:id="rId2" display="http://ag.udel.edu/extension/vegprogram/pdf/DEvegrecs2007.pdf"/>
    <hyperlink ref="A13" r:id="rId3" display="http://www.nysipm.cornell.edu/elements/default.asp"/>
    <hyperlink ref="A21" r:id="rId4" display="http://attra.ncat.org/attra-pub/seasonext.html"/>
    <hyperlink ref="A22" r:id="rId5" display="PDF version available at &lt;http://attra.ncat.org/attra-pub/PDF/seasonext.pdf&gt;"/>
    <hyperlink ref="A25" r:id="rId6" display="http://www.hort.uconn.edu/IPM/veg/htms/ptcworks.htm"/>
    <hyperlink ref="A28" r:id="rId7" display="http://www.sare.org/publications/covercrops/covercrops.pdf"/>
    <hyperlink ref="A31" r:id="rId8" display="http://pronewengland.org/INFO/PROpubs/CalibrationGuide-small.pdf"/>
    <hyperlink ref="A34" r:id="rId9" display="http://www.attra.ncat.org/attra-pub/flameweedveg.html"/>
    <hyperlink ref="A37" r:id="rId10" display="http://www.attra.org/attra-pub/ipm.html"/>
    <hyperlink ref="A38" r:id="rId11" display="http://www.attra.ncat.org/attra-pub/PDF/flameweedveg.pdf"/>
    <hyperlink ref="A41" r:id="rId12" display="http://www.sare.org/publications/factsheet/0605.htm"/>
    <hyperlink ref="A46" r:id="rId13" display="http://soilhealth.cals.cornell.edu/Soil Health Manual Edition 1.2.pdf"/>
    <hyperlink ref="A53" r:id="rId14" display="http://www.hort.wisc.edu/FreshVeg/Publications/Cover crops on the intensive market farm.pdf"/>
    <hyperlink ref="A56" r:id="rId15" display="http://nbii-nin.ciesin.columbia.edu/ipane/icat/catalogOfSpecies.do"/>
    <hyperlink ref="A59" r:id="rId16" display="http://www.newenglandvfc.org/2005_conference/sessions/soil_health/cover_crops_soil_health.pdf"/>
    <hyperlink ref="A62" r:id="rId17" display="http://nysipm.cornell.edu/publications/eiq/default.asp"/>
    <hyperlink ref="A68" r:id="rId18" display="http://www.gemplers.com/pages/tech/ipmresistance.aspx"/>
    <hyperlink ref="A71" r:id="rId19" tooltip="ftp://ftp-fc.sc.egov.usda.gov/NHQ/ecs/Wild/IPM_Wildlife.pdf" display="ftp://ftp-fc.sc.egov.usda.gov/NHQ/ecs/Wild/IPM_Wildlife.pdf."/>
    <hyperlink ref="A74" r:id="rId20" display="http://www.nysipm.cornell.edu/factsheets/vegetables/"/>
    <hyperlink ref="A77" r:id="rId21" display="http://attra.ncat.org/attra-pub/PDF/IPM/weed.pdf"/>
    <hyperlink ref="A80" r:id="rId22" display="http://www.ma.nrcs.usda.gov/news/publications/pestmgt.pdf"/>
    <hyperlink ref="A83" r:id="rId23" tooltip="http://www.xerces.org/Pollinator_Insect_Conservation/Farming_for_Bees_2nd_edition.pdf" display="http://www.xerces.org/Pollinator_Insect_Conservation/Farming_for_Bees_2nd_edition.pdf"/>
    <hyperlink ref="A86" r:id="rId24" display="http://attra.ncat.org/attra-pub/covercrop.html"/>
    <hyperlink ref="A89" r:id="rId25" display="http://www.attra.org/attra-pub/PDF/weed.pdf"/>
    <hyperlink ref="A92" r:id="rId26" display="http://www.nysaes.cornell.edu/ent/biocontrol/"/>
    <hyperlink ref="A95" r:id="rId27" display="http://www.wsi.nrcs.usda.gov/products/W2Q/pest/winpst.html"/>
    <hyperlink ref="A104" r:id="rId28" display="http://www.ces.ncsu.edu/depts/pp/cucurbit/"/>
    <hyperlink ref="A107" r:id="rId29" display="http://www.pestwatch.psu.edu/"/>
    <hyperlink ref="A110" r:id="rId30" display="http://www.skybit.com/"/>
    <hyperlink ref="A113" r:id="rId31" display="http://pmo.umext.maine.edu/apple/forecast.htm"/>
    <hyperlink ref="A119" r:id="rId32" display="http://ipmnet.org/cicp/Vegetable/veg.htm"/>
    <hyperlink ref="A122" r:id="rId33" display="http://www.attra.ncat.org/pest.html"/>
    <hyperlink ref="A125" r:id="rId34" display="http://www.northeastipm.org/vege_all.cfm"/>
    <hyperlink ref="A128" r:id="rId35" display="http://www.pronewengland.org/INFO/PROInfoCropLivestock.htm"/>
    <hyperlink ref="A131" r:id="rId36" display="http://www.umassvegetable.org/index.html"/>
    <hyperlink ref="A134" r:id="rId37" display="http://ag.udel.edu/extension/IPM/info/ipmveg.html"/>
    <hyperlink ref="A137" r:id="rId38" display="http://www.umext.maine.edu/topics/pest.htm"/>
    <hyperlink ref="A140" r:id="rId39" display="http://www.umaine.edu/umext/potatoprogram/"/>
    <hyperlink ref="A16" r:id="rId40" display="http://www.umass.edu/umext/ipm/guidelines/index.html"/>
    <hyperlink ref="A98" r:id="rId41" display="http://nysipm.cornell.edu/scouting/weed_assmt.pdf"/>
    <hyperlink ref="A143" r:id="rId42" display="http://pmo.umext.maine.edu/swetcorn/Corn.htm"/>
    <hyperlink ref="A65" r:id="rId43" display="http://attra.ncat.org/attra-pub/organicmatters/conservationtillage.html"/>
  </hyperlinks>
  <printOptions/>
  <pageMargins left="0.75" right="0.75" top="1" bottom="1" header="0.5" footer="0.5"/>
  <pageSetup horizontalDpi="360" verticalDpi="360" orientation="portrait" r:id="rId44"/>
</worksheet>
</file>

<file path=xl/worksheets/sheet2.xml><?xml version="1.0" encoding="utf-8"?>
<worksheet xmlns="http://schemas.openxmlformats.org/spreadsheetml/2006/main" xmlns:r="http://schemas.openxmlformats.org/officeDocument/2006/relationships">
  <sheetPr codeName="Sheet2"/>
  <dimension ref="A1:V349"/>
  <sheetViews>
    <sheetView tabSelected="1" zoomScale="90" zoomScaleNormal="90" zoomScalePageLayoutView="0" workbookViewId="0" topLeftCell="A1">
      <selection activeCell="H1" sqref="H1"/>
    </sheetView>
  </sheetViews>
  <sheetFormatPr defaultColWidth="9.140625" defaultRowHeight="12.75"/>
  <cols>
    <col min="1" max="1" width="12.8515625" style="165" customWidth="1"/>
    <col min="2" max="2" width="13.7109375" style="165" customWidth="1"/>
    <col min="3" max="3" width="9.7109375" style="165" customWidth="1"/>
    <col min="4" max="4" width="45.00390625" style="166" customWidth="1"/>
    <col min="5" max="5" width="21.421875" style="165" customWidth="1"/>
    <col min="6" max="6" width="23.140625" style="165" customWidth="1"/>
    <col min="7" max="17" width="9.140625" style="165" customWidth="1"/>
    <col min="18" max="18" width="19.57421875" style="165" hidden="1" customWidth="1"/>
    <col min="19" max="19" width="15.421875" style="167" hidden="1" customWidth="1"/>
    <col min="20" max="20" width="11.28125" style="165" hidden="1" customWidth="1"/>
    <col min="21" max="21" width="0" style="165" hidden="1" customWidth="1"/>
    <col min="22" max="22" width="10.28125" style="165" hidden="1" customWidth="1"/>
    <col min="23" max="16384" width="9.140625" style="165" customWidth="1"/>
  </cols>
  <sheetData>
    <row r="1" spans="1:6" ht="111" customHeight="1">
      <c r="A1" s="224" t="s">
        <v>370</v>
      </c>
      <c r="B1" s="216"/>
      <c r="C1" s="216"/>
      <c r="D1" s="216"/>
      <c r="E1" s="216"/>
      <c r="F1" s="216"/>
    </row>
    <row r="3" spans="1:6" ht="12.75">
      <c r="A3" s="217" t="s">
        <v>97</v>
      </c>
      <c r="B3" s="252"/>
      <c r="C3" s="252"/>
      <c r="D3" s="252"/>
      <c r="E3" s="252"/>
      <c r="F3" s="253"/>
    </row>
    <row r="4" spans="1:22" ht="12.75">
      <c r="A4" s="254"/>
      <c r="B4" s="255"/>
      <c r="C4" s="255"/>
      <c r="D4" s="255"/>
      <c r="E4" s="255"/>
      <c r="F4" s="256"/>
      <c r="R4" s="186"/>
      <c r="S4" s="187"/>
      <c r="T4" s="188" t="s">
        <v>59</v>
      </c>
      <c r="U4" s="188" t="s">
        <v>61</v>
      </c>
      <c r="V4" s="188" t="s">
        <v>62</v>
      </c>
    </row>
    <row r="5" spans="1:22" ht="78" customHeight="1">
      <c r="A5" s="257"/>
      <c r="B5" s="258"/>
      <c r="C5" s="258"/>
      <c r="D5" s="258"/>
      <c r="E5" s="258"/>
      <c r="F5" s="259"/>
      <c r="R5" s="186"/>
      <c r="S5" s="187"/>
      <c r="T5" s="189" t="str">
        <f>F7</f>
        <v>Root &amp; Bulb</v>
      </c>
      <c r="U5" s="189" t="e">
        <f>#REF!</f>
        <v>#REF!</v>
      </c>
      <c r="V5" s="189" t="e">
        <f>#REF!</f>
        <v>#REF!</v>
      </c>
    </row>
    <row r="6" spans="1:22" ht="12.75">
      <c r="A6" s="168"/>
      <c r="E6" s="260"/>
      <c r="F6" s="260"/>
      <c r="R6" s="186"/>
      <c r="S6" s="187"/>
      <c r="T6" s="189" t="str">
        <f>VLOOKUP(T5,Lists!B4:C10,2,FALSE)</f>
        <v>Root</v>
      </c>
      <c r="U6" s="189" t="e">
        <f>VLOOKUP('IPM Practices'!U5,Lists!B4:C10,2,FALSE)</f>
        <v>#REF!</v>
      </c>
      <c r="V6" s="189" t="e">
        <f>VLOOKUP(V5,Lists!B4:C10,2,FALSE)</f>
        <v>#REF!</v>
      </c>
    </row>
    <row r="7" spans="1:22" s="168" customFormat="1" ht="25.5" customHeight="1">
      <c r="A7" s="250" t="s">
        <v>170</v>
      </c>
      <c r="B7" s="250" t="s">
        <v>226</v>
      </c>
      <c r="C7" s="250" t="s">
        <v>171</v>
      </c>
      <c r="D7" s="250" t="s">
        <v>172</v>
      </c>
      <c r="E7" s="169" t="s">
        <v>371</v>
      </c>
      <c r="F7" s="171" t="s">
        <v>201</v>
      </c>
      <c r="G7" s="172"/>
      <c r="H7" s="172"/>
      <c r="I7" s="172"/>
      <c r="J7" s="172"/>
      <c r="K7" s="172"/>
      <c r="R7" s="190" t="s">
        <v>60</v>
      </c>
      <c r="S7" s="190" t="s">
        <v>60</v>
      </c>
      <c r="T7" s="187" t="str">
        <f>F8</f>
        <v>Onion</v>
      </c>
      <c r="U7" s="187" t="e">
        <f>#REF!</f>
        <v>#REF!</v>
      </c>
      <c r="V7" s="187" t="e">
        <f>#REF!</f>
        <v>#REF!</v>
      </c>
    </row>
    <row r="8" spans="1:22" s="168" customFormat="1" ht="54" customHeight="1" thickBot="1">
      <c r="A8" s="250"/>
      <c r="B8" s="250"/>
      <c r="C8" s="250"/>
      <c r="D8" s="250"/>
      <c r="E8" s="169" t="s">
        <v>227</v>
      </c>
      <c r="F8" s="171" t="s">
        <v>246</v>
      </c>
      <c r="G8" s="172"/>
      <c r="H8" s="172"/>
      <c r="I8" s="172"/>
      <c r="J8" s="172"/>
      <c r="K8" s="172"/>
      <c r="R8" s="190" t="s">
        <v>176</v>
      </c>
      <c r="S8" s="190" t="s">
        <v>175</v>
      </c>
      <c r="T8" s="187" t="str">
        <f>VLOOKUP(T7,R7:S33,2,FALSE)</f>
        <v>Onion</v>
      </c>
      <c r="U8" s="187" t="e">
        <f>VLOOKUP(U7,R7:S33,2,FALSE)</f>
        <v>#REF!</v>
      </c>
      <c r="V8" s="187" t="e">
        <f>VLOOKUP(V7,R7:S33,2,FALSE)</f>
        <v>#REF!</v>
      </c>
    </row>
    <row r="9" spans="1:22" ht="63.75">
      <c r="A9" s="211"/>
      <c r="B9" s="211"/>
      <c r="C9" s="226" t="s">
        <v>173</v>
      </c>
      <c r="D9" s="174" t="s">
        <v>673</v>
      </c>
      <c r="E9" s="221" t="str">
        <f ca="1">INDIRECT(T8)</f>
        <v>Use pest-free seeds and bulbs and pest-free transplants.</v>
      </c>
      <c r="F9" s="221"/>
      <c r="R9" s="191" t="s">
        <v>229</v>
      </c>
      <c r="S9" s="190" t="s">
        <v>185</v>
      </c>
      <c r="T9" s="192"/>
      <c r="U9" s="186"/>
      <c r="V9" s="186"/>
    </row>
    <row r="10" spans="1:22" ht="45.75" customHeight="1">
      <c r="A10" s="211"/>
      <c r="B10" s="211"/>
      <c r="C10" s="218"/>
      <c r="D10" s="175" t="s">
        <v>674</v>
      </c>
      <c r="E10" s="220" t="str">
        <f ca="1">INDIRECT(T8)</f>
        <v>Shallowly cultivate.</v>
      </c>
      <c r="F10" s="220"/>
      <c r="R10" s="193" t="s">
        <v>228</v>
      </c>
      <c r="S10" s="190" t="s">
        <v>177</v>
      </c>
      <c r="T10" s="192"/>
      <c r="U10" s="186"/>
      <c r="V10" s="186"/>
    </row>
    <row r="11" spans="1:22" ht="75" customHeight="1">
      <c r="A11" s="211"/>
      <c r="B11" s="211"/>
      <c r="C11" s="218"/>
      <c r="D11" s="175" t="s">
        <v>258</v>
      </c>
      <c r="E11" s="220" t="str">
        <f ca="1">INDIRECT(T8)</f>
        <v>Irrigate early in the day to enhance rapid drying of foliage.  Irrigate regularly, especially in dry years.
Onion thrips:  Employ overhead irrigation to quickly lower populations.</v>
      </c>
      <c r="F11" s="220"/>
      <c r="R11" s="191" t="s">
        <v>234</v>
      </c>
      <c r="S11" s="190" t="s">
        <v>178</v>
      </c>
      <c r="T11" s="186"/>
      <c r="U11" s="186"/>
      <c r="V11" s="186"/>
    </row>
    <row r="12" spans="1:22" ht="70.5" customHeight="1">
      <c r="A12" s="211"/>
      <c r="B12" s="211"/>
      <c r="C12" s="218"/>
      <c r="D12" s="175" t="s">
        <v>503</v>
      </c>
      <c r="E12" s="222" t="str">
        <f ca="1">INDIRECT(T8)</f>
        <v>White rot:  Sanitize boots, tools, and equipment between fields.</v>
      </c>
      <c r="F12" s="223"/>
      <c r="R12" s="191" t="s">
        <v>235</v>
      </c>
      <c r="S12" s="190" t="s">
        <v>235</v>
      </c>
      <c r="T12" s="186"/>
      <c r="U12" s="186"/>
      <c r="V12" s="186"/>
    </row>
    <row r="13" spans="1:22" ht="76.5">
      <c r="A13" s="211"/>
      <c r="B13" s="211"/>
      <c r="C13" s="218"/>
      <c r="D13" s="175" t="s">
        <v>259</v>
      </c>
      <c r="E13" s="220" t="str">
        <f ca="1">INDIRECT(T8)</f>
        <v>Onion maggot: Remove cull piles.
Botrytis blight:  Plow under crop residues after harvest.</v>
      </c>
      <c r="F13" s="220"/>
      <c r="R13" s="193" t="s">
        <v>241</v>
      </c>
      <c r="S13" s="190" t="s">
        <v>179</v>
      </c>
      <c r="T13" s="186"/>
      <c r="U13" s="186"/>
      <c r="V13" s="186"/>
    </row>
    <row r="14" spans="1:22" ht="49.5" customHeight="1">
      <c r="A14" s="211"/>
      <c r="B14" s="211"/>
      <c r="C14" s="218"/>
      <c r="D14" s="176" t="s">
        <v>271</v>
      </c>
      <c r="E14" s="220" t="str">
        <f ca="1">INDIRECT(T8)</f>
        <v>Downey mildew/Botrytis blight:  Remove volunteer onion plants and wild Allium species.</v>
      </c>
      <c r="F14" s="220"/>
      <c r="R14" s="193" t="s">
        <v>242</v>
      </c>
      <c r="S14" s="190" t="s">
        <v>242</v>
      </c>
      <c r="T14" s="186"/>
      <c r="U14" s="186"/>
      <c r="V14" s="186"/>
    </row>
    <row r="15" spans="1:22" ht="77.25" thickBot="1">
      <c r="A15" s="211"/>
      <c r="B15" s="211"/>
      <c r="C15" s="218"/>
      <c r="D15" s="176" t="s">
        <v>272</v>
      </c>
      <c r="E15" s="220" t="str">
        <f ca="1">INDIRECT(T8)</f>
        <v>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v>
      </c>
      <c r="F15" s="220"/>
      <c r="R15" s="193" t="s">
        <v>243</v>
      </c>
      <c r="S15" s="190" t="s">
        <v>180</v>
      </c>
      <c r="T15" s="186"/>
      <c r="U15" s="186"/>
      <c r="V15" s="186"/>
    </row>
    <row r="16" spans="1:22" ht="50.25" customHeight="1">
      <c r="A16" s="173"/>
      <c r="B16" s="173"/>
      <c r="C16" s="225" t="s">
        <v>43</v>
      </c>
      <c r="D16" s="177" t="s">
        <v>429</v>
      </c>
      <c r="E16" s="220" t="str">
        <f ca="1">INDIRECT(T8)</f>
        <v>Thrips: Do not plant garlic near other Allium, alfalfa, cereal crops, clover, curcurbits, or brassica crops.                         Fusarium/downy mildew/white rot/Botyrtis blight/purple blotch:  Rotate with non-host crops on a 3-4 year rotation. </v>
      </c>
      <c r="F16" s="220"/>
      <c r="R16" s="193" t="s">
        <v>244</v>
      </c>
      <c r="S16" s="190" t="s">
        <v>244</v>
      </c>
      <c r="T16" s="186"/>
      <c r="U16" s="186"/>
      <c r="V16" s="186"/>
    </row>
    <row r="17" spans="1:22" ht="99.75" customHeight="1">
      <c r="A17" s="173"/>
      <c r="B17" s="173"/>
      <c r="C17" s="225"/>
      <c r="D17" s="178" t="s">
        <v>430</v>
      </c>
      <c r="E17" s="220" t="str">
        <f ca="1">INDIRECT(T8)</f>
        <v>Plant in medium to light loam soils with good drainage.  Select sites to enhance rapid drying of foliage.
Plant only long-day or intermediate-day types which are recommended for New England. 
Onion thrips:  Avoid planting onions near alfalfa, clover, cucurbits or Brassica crops that can harbor large populations.</v>
      </c>
      <c r="F17" s="220"/>
      <c r="R17" s="193" t="s">
        <v>245</v>
      </c>
      <c r="S17" s="190" t="s">
        <v>245</v>
      </c>
      <c r="T17" s="186"/>
      <c r="U17" s="186"/>
      <c r="V17" s="186"/>
    </row>
    <row r="18" spans="1:22" ht="54" customHeight="1">
      <c r="A18" s="173"/>
      <c r="B18" s="173"/>
      <c r="C18" s="225"/>
      <c r="D18" s="178" t="s">
        <v>431</v>
      </c>
      <c r="E18" s="220" t="str">
        <f ca="1">INDIRECT(T8)</f>
        <v>Plant varieties less susceptible to Botrytis.
Purple blotch:  Avoid planting Sweet Spanish onion.</v>
      </c>
      <c r="F18" s="220"/>
      <c r="R18" s="193" t="s">
        <v>246</v>
      </c>
      <c r="S18" s="190" t="s">
        <v>246</v>
      </c>
      <c r="T18" s="186"/>
      <c r="U18" s="186"/>
      <c r="V18" s="186"/>
    </row>
    <row r="19" spans="1:22" ht="102.75" customHeight="1">
      <c r="A19" s="173"/>
      <c r="B19" s="173"/>
      <c r="C19" s="225"/>
      <c r="D19" s="178" t="s">
        <v>92</v>
      </c>
      <c r="E19" s="220" t="str">
        <f ca="1">INDIRECT(T8)</f>
        <v>.</v>
      </c>
      <c r="F19" s="220"/>
      <c r="R19" s="193" t="s">
        <v>247</v>
      </c>
      <c r="S19" s="190" t="s">
        <v>247</v>
      </c>
      <c r="T19" s="186"/>
      <c r="U19" s="186"/>
      <c r="V19" s="186"/>
    </row>
    <row r="20" spans="1:22" ht="58.5" customHeight="1" thickBot="1">
      <c r="A20" s="173"/>
      <c r="B20" s="173"/>
      <c r="C20" s="225"/>
      <c r="D20" s="179" t="s">
        <v>47</v>
      </c>
      <c r="E20" s="220" t="str">
        <f ca="1">INDIRECT(T8)</f>
        <v>.</v>
      </c>
      <c r="F20" s="220"/>
      <c r="R20" s="193" t="s">
        <v>248</v>
      </c>
      <c r="S20" s="190" t="s">
        <v>248</v>
      </c>
      <c r="T20" s="186"/>
      <c r="U20" s="186"/>
      <c r="V20" s="186"/>
    </row>
    <row r="21" spans="1:22" ht="246.75" customHeight="1">
      <c r="A21" s="213"/>
      <c r="B21" s="213"/>
      <c r="C21" s="219" t="s">
        <v>49</v>
      </c>
      <c r="D21" s="212" t="s">
        <v>93</v>
      </c>
      <c r="E21" s="220" t="str">
        <f ca="1">INDIRECT(T8)</f>
        <v>Cutworm caterpillars:  Scout weekly checking at least 100 plants for crooks (misshaped spears).  Black cutworms:  Monitor adults with a yellow and white Unitrap March through May.  Monitor during June if catch over 40 moths.  Variegated cutworms:  Monitor adults with blacklight trap or yellow and white Unitrap from July to September.
Onion thrips:  Scout plants along field margins where infestations build early.</v>
      </c>
      <c r="F21" s="220"/>
      <c r="R21" s="193" t="s">
        <v>249</v>
      </c>
      <c r="S21" s="190" t="s">
        <v>181</v>
      </c>
      <c r="T21" s="186"/>
      <c r="U21" s="186"/>
      <c r="V21" s="186"/>
    </row>
    <row r="22" spans="1:22" ht="139.5" customHeight="1">
      <c r="A22" s="213"/>
      <c r="B22" s="213"/>
      <c r="C22" s="219"/>
      <c r="D22" s="180" t="s">
        <v>94</v>
      </c>
      <c r="E22" s="220" t="str">
        <f ca="1">INDIRECT(T8)</f>
        <v>.</v>
      </c>
      <c r="F22" s="220"/>
      <c r="R22" s="193" t="s">
        <v>250</v>
      </c>
      <c r="S22" s="190" t="s">
        <v>182</v>
      </c>
      <c r="T22" s="186"/>
      <c r="U22" s="186"/>
      <c r="V22" s="186"/>
    </row>
    <row r="23" spans="1:22" ht="87.75" customHeight="1" thickBot="1">
      <c r="A23" s="213"/>
      <c r="B23" s="213"/>
      <c r="C23" s="219"/>
      <c r="D23" s="181" t="s">
        <v>95</v>
      </c>
      <c r="E23" s="220" t="str">
        <f ca="1">INDIRECT(T8)</f>
        <v>Use disease forecast system (e.g. BOTCAST, Downy Mildew Forecaster)</v>
      </c>
      <c r="F23" s="220"/>
      <c r="R23" s="191" t="s">
        <v>230</v>
      </c>
      <c r="S23" s="190" t="s">
        <v>183</v>
      </c>
      <c r="T23" s="186"/>
      <c r="U23" s="186"/>
      <c r="V23" s="186"/>
    </row>
    <row r="24" spans="1:22" ht="51.75" customHeight="1">
      <c r="A24" s="215"/>
      <c r="B24" s="215"/>
      <c r="C24" s="251" t="s">
        <v>635</v>
      </c>
      <c r="D24" s="182" t="s">
        <v>96</v>
      </c>
      <c r="E24" s="220" t="str">
        <f ca="1">INDIRECT(T8)</f>
        <v>Plant cover crops or green manure crops to suppress weeds and maintain organic content of soil.</v>
      </c>
      <c r="F24" s="220"/>
      <c r="R24" s="191" t="s">
        <v>231</v>
      </c>
      <c r="S24" s="190" t="s">
        <v>184</v>
      </c>
      <c r="T24" s="186"/>
      <c r="U24" s="186"/>
      <c r="V24" s="186"/>
    </row>
    <row r="25" spans="1:22" ht="81" customHeight="1">
      <c r="A25" s="215"/>
      <c r="B25" s="215"/>
      <c r="C25" s="251"/>
      <c r="D25" s="214" t="s">
        <v>801</v>
      </c>
      <c r="E25" s="220" t="str">
        <f ca="1">INDIRECT(T8)</f>
        <v>Avoid close planting and orient rows in the direction of prevailing winds.
Plant 4 rows per bed, 9-18" between rows, 3-4" apart within rows. For direct seeding, aim for a stand of 6-9 plants/ft.  Can increase to 9-12 plants/ft if double shoe precision seeders are used.</v>
      </c>
      <c r="F25" s="220"/>
      <c r="R25" s="193" t="s">
        <v>232</v>
      </c>
      <c r="S25" s="190" t="s">
        <v>232</v>
      </c>
      <c r="T25" s="186"/>
      <c r="U25" s="186"/>
      <c r="V25" s="186"/>
    </row>
    <row r="26" spans="1:22" ht="67.5" customHeight="1">
      <c r="A26" s="215"/>
      <c r="B26" s="215"/>
      <c r="C26" s="251"/>
      <c r="D26" s="183" t="s">
        <v>469</v>
      </c>
      <c r="E26" s="220" t="str">
        <f ca="1">INDIRECT(T8)</f>
        <v>Strip or zone tillage may be suitable for mid- to late-season varieties. Contact Maine Cooperative Extension for information.</v>
      </c>
      <c r="F26" s="220"/>
      <c r="R26" s="193" t="s">
        <v>233</v>
      </c>
      <c r="S26" s="190" t="s">
        <v>233</v>
      </c>
      <c r="T26" s="186"/>
      <c r="U26" s="186"/>
      <c r="V26" s="186"/>
    </row>
    <row r="27" spans="1:22" ht="39" customHeight="1">
      <c r="A27" s="215"/>
      <c r="B27" s="215"/>
      <c r="C27" s="251"/>
      <c r="D27" s="183" t="s">
        <v>470</v>
      </c>
      <c r="E27" s="220" t="str">
        <f ca="1">INDIRECT(T8)</f>
        <v>.</v>
      </c>
      <c r="F27" s="220"/>
      <c r="R27" s="193" t="s">
        <v>236</v>
      </c>
      <c r="S27" s="190" t="s">
        <v>236</v>
      </c>
      <c r="T27" s="186"/>
      <c r="U27" s="186"/>
      <c r="V27" s="186"/>
    </row>
    <row r="28" spans="1:22" ht="37.5" customHeight="1">
      <c r="A28" s="215"/>
      <c r="B28" s="215"/>
      <c r="C28" s="251"/>
      <c r="D28" s="183" t="s">
        <v>471</v>
      </c>
      <c r="E28" s="220" t="str">
        <f ca="1">INDIRECT(T8)</f>
        <v>Inter-seed cover crop within or between rows to suppress weeds.</v>
      </c>
      <c r="F28" s="220"/>
      <c r="R28" s="193" t="s">
        <v>237</v>
      </c>
      <c r="S28" s="190" t="s">
        <v>237</v>
      </c>
      <c r="T28" s="186"/>
      <c r="U28" s="186"/>
      <c r="V28" s="186"/>
    </row>
    <row r="29" spans="1:22" ht="67.5" customHeight="1">
      <c r="A29" s="215"/>
      <c r="B29" s="215"/>
      <c r="C29" s="251"/>
      <c r="D29" s="183" t="s">
        <v>472</v>
      </c>
      <c r="E29" s="220" t="str">
        <f ca="1">INDIRECT(T8)</f>
        <v>Cultivate, mow, hoe, and hand remove insects and weeds, prune diseased or insect-infested plants, remove diseased plants.)</v>
      </c>
      <c r="F29" s="220"/>
      <c r="R29" s="193" t="s">
        <v>238</v>
      </c>
      <c r="S29" s="190" t="s">
        <v>238</v>
      </c>
      <c r="T29" s="186"/>
      <c r="U29" s="186"/>
      <c r="V29" s="186"/>
    </row>
    <row r="30" spans="1:22" ht="81" customHeight="1">
      <c r="A30" s="215"/>
      <c r="B30" s="215"/>
      <c r="C30" s="251"/>
      <c r="D30" s="183" t="s">
        <v>23</v>
      </c>
      <c r="E30" s="220" t="str">
        <f ca="1">INDIRECT(T8)</f>
        <v>.</v>
      </c>
      <c r="F30" s="220"/>
      <c r="R30" s="193" t="s">
        <v>239</v>
      </c>
      <c r="S30" s="190" t="s">
        <v>239</v>
      </c>
      <c r="T30" s="186"/>
      <c r="U30" s="186"/>
      <c r="V30" s="186"/>
    </row>
    <row r="31" spans="1:22" ht="56.25" customHeight="1">
      <c r="A31" s="215"/>
      <c r="B31" s="215"/>
      <c r="C31" s="251"/>
      <c r="D31" s="183" t="s">
        <v>24</v>
      </c>
      <c r="E31" s="220" t="str">
        <f ca="1">INDIRECT(T8)</f>
        <v>Onion maggot fly:  Apply row covers over young transplants.</v>
      </c>
      <c r="F31" s="220"/>
      <c r="R31" s="193" t="s">
        <v>240</v>
      </c>
      <c r="S31" s="190" t="s">
        <v>240</v>
      </c>
      <c r="T31" s="186"/>
      <c r="U31" s="186"/>
      <c r="V31" s="186"/>
    </row>
    <row r="32" spans="1:22" ht="101.25" customHeight="1">
      <c r="A32" s="215"/>
      <c r="B32" s="215"/>
      <c r="C32" s="251"/>
      <c r="D32" s="183" t="s">
        <v>209</v>
      </c>
      <c r="E32" s="220" t="str">
        <f ca="1">INDIRECT(T8)</f>
        <v>Use tile drainage, sub soiling, grassed waterways, raised beds, and organic matter additions. Avoid planting in low and wet spots in field.</v>
      </c>
      <c r="F32" s="220"/>
      <c r="R32" s="189" t="s">
        <v>432</v>
      </c>
      <c r="S32" s="194" t="s">
        <v>60</v>
      </c>
      <c r="T32" s="186"/>
      <c r="U32" s="186"/>
      <c r="V32" s="186"/>
    </row>
    <row r="33" spans="1:22" ht="56.25" customHeight="1">
      <c r="A33" s="215"/>
      <c r="B33" s="215"/>
      <c r="C33" s="251" t="s">
        <v>636</v>
      </c>
      <c r="D33" s="183" t="s">
        <v>210</v>
      </c>
      <c r="E33" s="220" t="str">
        <f ca="1">INDIRECT(T8)</f>
        <v>.</v>
      </c>
      <c r="F33" s="220"/>
      <c r="R33" s="192" t="s">
        <v>588</v>
      </c>
      <c r="S33" s="194" t="s">
        <v>163</v>
      </c>
      <c r="T33" s="186"/>
      <c r="U33" s="186"/>
      <c r="V33" s="186"/>
    </row>
    <row r="34" spans="1:6" ht="88.5" customHeight="1">
      <c r="A34" s="215"/>
      <c r="B34" s="215"/>
      <c r="C34" s="251"/>
      <c r="D34" s="183" t="s">
        <v>211</v>
      </c>
      <c r="E34" s="220" t="str">
        <f ca="1">INDIRECT(T8)</f>
        <v>Onion thrips:  Preserve natural enemies (lacewing larvae, pirate bugs, and predatory thrips) and pollinators.</v>
      </c>
      <c r="F34" s="220"/>
    </row>
    <row r="35" spans="1:6" ht="53.25" customHeight="1">
      <c r="A35" s="215"/>
      <c r="B35" s="215"/>
      <c r="C35" s="251"/>
      <c r="D35" s="183" t="s">
        <v>549</v>
      </c>
      <c r="E35" s="220" t="str">
        <f ca="1">INDIRECT(T8)</f>
        <v>.</v>
      </c>
      <c r="F35" s="220"/>
    </row>
    <row r="36" spans="1:6" ht="53.25" customHeight="1">
      <c r="A36" s="215"/>
      <c r="B36" s="215"/>
      <c r="C36" s="251"/>
      <c r="D36" s="183" t="s">
        <v>550</v>
      </c>
      <c r="E36" s="220" t="str">
        <f ca="1">INDIRECT(T8)</f>
        <v>Incorporate compost before planting.</v>
      </c>
      <c r="F36" s="220"/>
    </row>
    <row r="37" spans="1:6" ht="132" customHeight="1">
      <c r="A37" s="215"/>
      <c r="B37" s="215"/>
      <c r="C37" s="225" t="s">
        <v>637</v>
      </c>
      <c r="D37" s="183" t="s">
        <v>325</v>
      </c>
      <c r="E37" s="220" t="str">
        <f ca="1">INDIRECT(T8)</f>
        <v>Onion thrips:  Begin applications when damage is first noticed or when there are three or more thrips per leaf.  Repeat applications at 7-10 day intervals. Use shorter interval in hot weather. 
Diseases:  Apply fungicides based on a disease forecast system and when disease is present.
Purple blotch:  Apply fungicides as canopy becomes more dense and leaf-wetness periods increase.</v>
      </c>
      <c r="F37" s="220"/>
    </row>
    <row r="38" spans="1:6" ht="84.75" customHeight="1">
      <c r="A38" s="215"/>
      <c r="B38" s="215"/>
      <c r="C38" s="225"/>
      <c r="D38" s="183" t="s">
        <v>326</v>
      </c>
      <c r="E38" s="220" t="str">
        <f ca="1">INDIRECT(T8)</f>
        <v>Select appropriate biological and other low-risk pesticides that are registered for use in Maine and recommended for the crop per New England Extension recommendations.</v>
      </c>
      <c r="F38" s="220"/>
    </row>
    <row r="39" spans="1:6" ht="52.5" customHeight="1">
      <c r="A39" s="215"/>
      <c r="B39" s="215"/>
      <c r="C39" s="225"/>
      <c r="D39" s="183" t="s">
        <v>66</v>
      </c>
      <c r="E39" s="220" t="str">
        <f ca="1">INDIRECT(T8)</f>
        <v>Use lowest labeled rate that is effective based on label, scouting results, and Extension-recommended action thresholds for target pest.</v>
      </c>
      <c r="F39" s="220"/>
    </row>
    <row r="40" spans="1:6" ht="85.5" customHeight="1">
      <c r="A40" s="215"/>
      <c r="B40" s="215"/>
      <c r="C40" s="225"/>
      <c r="D40" s="183" t="s">
        <v>67</v>
      </c>
      <c r="E40" s="220" t="str">
        <f ca="1">INDIRECT(T8)</f>
        <v>Weeds:  Use stale seedbed technique utilizing Roundup or Gramoxone. 
Cutworms:  For best results, apply pesticides between midnight and dawn while cutworms are feeding above ground. 
Onion maggot:  Purchase treated seed.</v>
      </c>
      <c r="F40" s="220"/>
    </row>
    <row r="41" spans="1:6" ht="37.5" customHeight="1">
      <c r="A41" s="215"/>
      <c r="B41" s="215"/>
      <c r="C41" s="225"/>
      <c r="D41" s="183" t="s">
        <v>290</v>
      </c>
      <c r="E41" s="220" t="str">
        <f ca="1">INDIRECT(T8)</f>
        <v>Calibrate sprayer at beginning of season and check regularly during season.  Recalibrate after any nozzle change. (See reference # 8.)</v>
      </c>
      <c r="F41" s="220"/>
    </row>
    <row r="42" spans="1:6" ht="102">
      <c r="A42" s="215"/>
      <c r="B42" s="215"/>
      <c r="C42" s="225"/>
      <c r="D42" s="183" t="s">
        <v>291</v>
      </c>
      <c r="E42" s="220" t="str">
        <f ca="1">INDIRECT(T8)</f>
        <v>Onion thrips:  Rotate among insecticide groups after two applications to help prevent resistance.</v>
      </c>
      <c r="F42" s="220"/>
    </row>
    <row r="43" spans="1:6" ht="144" customHeight="1">
      <c r="A43" s="215"/>
      <c r="B43" s="215"/>
      <c r="C43" s="225"/>
      <c r="D43" s="183" t="s">
        <v>292</v>
      </c>
      <c r="E43" s="220" t="str">
        <f ca="1">INDIRECT(T8)</f>
        <v>Weeds:  Use a directed/shielded spray when using any non-selective herbicide, such as Scythe.  For hand-held equipment spray to completely wet all weed foliage, but not to the point of runoff.   
Onion thrips: Use spreader-sticker for better coverage. Apply in early evening using high pressure and 100 gal water/A.</v>
      </c>
      <c r="F43" s="220"/>
    </row>
    <row r="44" spans="1:6" ht="38.25">
      <c r="A44" s="215"/>
      <c r="B44" s="215"/>
      <c r="C44" s="225"/>
      <c r="D44" s="183" t="s">
        <v>293</v>
      </c>
      <c r="E44" s="220" t="str">
        <f ca="1">INDIRECT(T8)</f>
        <v>May use water-sensitive cards to monitor spray pattern and drift during calibration.</v>
      </c>
      <c r="F44" s="220"/>
    </row>
    <row r="45" spans="1:6" ht="54.75" customHeight="1">
      <c r="A45" s="215"/>
      <c r="B45" s="215"/>
      <c r="C45" s="225"/>
      <c r="D45" s="183" t="s">
        <v>294</v>
      </c>
      <c r="E45" s="220" t="str">
        <f ca="1">INDIRECT(T8)</f>
        <v>Use vegetative buffers, set-backs, or filter strips to minimize chemical movement to sensitive areas such as surface waters, schools, residences, and neighboring crops.</v>
      </c>
      <c r="F45" s="220"/>
    </row>
    <row r="46" spans="1:6" ht="54.75" customHeight="1">
      <c r="A46" s="215"/>
      <c r="B46" s="215"/>
      <c r="C46" s="225"/>
      <c r="D46" s="183" t="s">
        <v>295</v>
      </c>
      <c r="E46" s="220" t="str">
        <f ca="1">INDIRECT(T8)</f>
        <v>Use mitigation practices as necessary in accordance with pest monitoring results, pest predictions, action thresholds, and WinPST output.</v>
      </c>
      <c r="F46" s="220"/>
    </row>
    <row r="47" spans="4:6" ht="31.5" customHeight="1">
      <c r="D47" s="184" t="s">
        <v>22</v>
      </c>
      <c r="E47" s="185"/>
      <c r="F47" s="185"/>
    </row>
    <row r="48" spans="4:6" ht="127.5">
      <c r="D48" s="200" t="s">
        <v>369</v>
      </c>
      <c r="E48" s="185"/>
      <c r="F48" s="185"/>
    </row>
    <row r="49" spans="4:6" ht="157.5" customHeight="1">
      <c r="D49" s="201" t="s">
        <v>368</v>
      </c>
      <c r="E49" s="185"/>
      <c r="F49" s="185"/>
    </row>
    <row r="50" spans="4:6" ht="12.75">
      <c r="D50" s="196" t="s">
        <v>367</v>
      </c>
      <c r="E50" s="185"/>
      <c r="F50" s="185"/>
    </row>
    <row r="51" spans="4:6" ht="12.75">
      <c r="D51" s="197"/>
      <c r="E51" s="185"/>
      <c r="F51" s="185"/>
    </row>
    <row r="52" spans="4:6" ht="12.75">
      <c r="D52" s="198"/>
      <c r="E52" s="185"/>
      <c r="F52" s="185"/>
    </row>
    <row r="53" spans="4:6" ht="12.75">
      <c r="D53" s="199"/>
      <c r="E53" s="185"/>
      <c r="F53" s="185"/>
    </row>
    <row r="54" ht="12.75">
      <c r="D54" s="167"/>
    </row>
    <row r="55" ht="12.75">
      <c r="D55" s="167"/>
    </row>
    <row r="56" ht="12.75">
      <c r="D56" s="167"/>
    </row>
    <row r="57" ht="12.75">
      <c r="D57" s="167"/>
    </row>
    <row r="58" ht="12.75">
      <c r="D58" s="167"/>
    </row>
    <row r="59" ht="12.75">
      <c r="D59" s="167"/>
    </row>
    <row r="60" ht="12.75">
      <c r="D60" s="167"/>
    </row>
    <row r="61" ht="12.75">
      <c r="D61" s="167"/>
    </row>
    <row r="62" ht="12.75">
      <c r="D62" s="167"/>
    </row>
    <row r="63" ht="12.75">
      <c r="D63" s="167"/>
    </row>
    <row r="64" ht="12.75">
      <c r="D64" s="167"/>
    </row>
    <row r="65" ht="12.75">
      <c r="D65" s="167"/>
    </row>
    <row r="66" ht="12.75">
      <c r="D66" s="167"/>
    </row>
    <row r="67" ht="12.75">
      <c r="D67" s="167"/>
    </row>
    <row r="68" ht="12.75">
      <c r="D68" s="167"/>
    </row>
    <row r="69" ht="12.75">
      <c r="D69" s="167"/>
    </row>
    <row r="70" ht="12.75">
      <c r="D70" s="167"/>
    </row>
    <row r="71" ht="12.75">
      <c r="D71" s="167"/>
    </row>
    <row r="72" ht="12.75">
      <c r="D72" s="167"/>
    </row>
    <row r="73" ht="12.75">
      <c r="D73" s="167"/>
    </row>
    <row r="74" ht="12.75">
      <c r="D74" s="167"/>
    </row>
    <row r="75" ht="12.75">
      <c r="D75" s="167"/>
    </row>
    <row r="76" ht="12.75">
      <c r="D76" s="167"/>
    </row>
    <row r="77" ht="12.75">
      <c r="D77" s="167"/>
    </row>
    <row r="78" ht="12.75">
      <c r="D78" s="167"/>
    </row>
    <row r="79" ht="12.75">
      <c r="D79" s="167"/>
    </row>
    <row r="80" ht="12.75">
      <c r="D80" s="167"/>
    </row>
    <row r="81" ht="12.75">
      <c r="D81" s="167"/>
    </row>
    <row r="82" ht="12.75">
      <c r="D82" s="167"/>
    </row>
    <row r="83" ht="12.75">
      <c r="D83" s="167"/>
    </row>
    <row r="84" ht="12.75">
      <c r="D84" s="167"/>
    </row>
    <row r="85" ht="12.75">
      <c r="D85" s="167"/>
    </row>
    <row r="86" ht="12.75">
      <c r="D86" s="167"/>
    </row>
    <row r="87" ht="12.75">
      <c r="D87" s="167"/>
    </row>
    <row r="88" ht="12.75">
      <c r="D88" s="167"/>
    </row>
    <row r="89" ht="12.75">
      <c r="D89" s="167"/>
    </row>
    <row r="90" ht="12.75">
      <c r="D90" s="167"/>
    </row>
    <row r="91" ht="12.75">
      <c r="D91" s="167"/>
    </row>
    <row r="92" ht="12.75">
      <c r="D92" s="167"/>
    </row>
    <row r="93" ht="12.75">
      <c r="D93" s="167"/>
    </row>
    <row r="94" ht="12.75">
      <c r="D94" s="167"/>
    </row>
    <row r="95" ht="12.75">
      <c r="D95" s="167"/>
    </row>
    <row r="96" ht="12.75">
      <c r="D96" s="167"/>
    </row>
    <row r="97" ht="12.75">
      <c r="D97" s="167"/>
    </row>
    <row r="98" ht="12.75">
      <c r="D98" s="167"/>
    </row>
    <row r="99" ht="12.75">
      <c r="D99" s="167"/>
    </row>
    <row r="100" ht="12.75">
      <c r="D100" s="167"/>
    </row>
    <row r="101" ht="12.75">
      <c r="D101" s="167"/>
    </row>
    <row r="102" ht="12.75">
      <c r="D102" s="167"/>
    </row>
    <row r="103" ht="12.75">
      <c r="D103" s="167"/>
    </row>
    <row r="104" ht="12.75">
      <c r="D104" s="167"/>
    </row>
    <row r="105" ht="12.75">
      <c r="D105" s="167"/>
    </row>
    <row r="106" ht="12.75">
      <c r="D106" s="167"/>
    </row>
    <row r="107" ht="12.75">
      <c r="D107" s="167"/>
    </row>
    <row r="108" ht="12.75">
      <c r="D108" s="167"/>
    </row>
    <row r="109" ht="12.75">
      <c r="D109" s="167"/>
    </row>
    <row r="110" ht="12.75">
      <c r="D110" s="167"/>
    </row>
    <row r="111" ht="12.75">
      <c r="D111" s="167"/>
    </row>
    <row r="112" ht="12.75">
      <c r="D112" s="167"/>
    </row>
    <row r="113" ht="12.75">
      <c r="D113" s="167"/>
    </row>
    <row r="114" ht="12.75">
      <c r="D114" s="167"/>
    </row>
    <row r="115" ht="12.75">
      <c r="D115" s="167"/>
    </row>
    <row r="116" ht="12.75">
      <c r="D116" s="167"/>
    </row>
    <row r="117" ht="12.75">
      <c r="D117" s="167"/>
    </row>
    <row r="118" ht="12.75">
      <c r="D118" s="167"/>
    </row>
    <row r="119" ht="12.75">
      <c r="D119" s="167"/>
    </row>
    <row r="120" ht="12.75">
      <c r="D120" s="167"/>
    </row>
    <row r="121" ht="12.75">
      <c r="D121" s="167"/>
    </row>
    <row r="122" ht="12.75">
      <c r="D122" s="167"/>
    </row>
    <row r="123" ht="12.75">
      <c r="D123" s="167"/>
    </row>
    <row r="124" ht="12.75">
      <c r="D124" s="167"/>
    </row>
    <row r="125" ht="12.75">
      <c r="D125" s="167"/>
    </row>
    <row r="126" ht="12.75">
      <c r="D126" s="167"/>
    </row>
    <row r="127" ht="12.75">
      <c r="D127" s="167"/>
    </row>
    <row r="128" ht="12.75">
      <c r="D128" s="167"/>
    </row>
    <row r="129" ht="12.75">
      <c r="D129" s="167"/>
    </row>
    <row r="130" ht="12.75">
      <c r="D130" s="167"/>
    </row>
    <row r="131" ht="12.75">
      <c r="D131" s="167"/>
    </row>
    <row r="132" ht="12.75">
      <c r="D132" s="167"/>
    </row>
    <row r="133" ht="12.75">
      <c r="D133" s="167"/>
    </row>
    <row r="134" ht="12.75">
      <c r="D134" s="167"/>
    </row>
    <row r="135" ht="12.75">
      <c r="D135" s="167"/>
    </row>
    <row r="136" ht="12.75">
      <c r="D136" s="167"/>
    </row>
    <row r="137" ht="12.75">
      <c r="D137" s="167"/>
    </row>
    <row r="138" ht="12.75">
      <c r="D138" s="167"/>
    </row>
    <row r="139" ht="12.75">
      <c r="D139" s="167"/>
    </row>
    <row r="140" ht="12.75">
      <c r="D140" s="167"/>
    </row>
    <row r="141" ht="12.75">
      <c r="D141" s="167"/>
    </row>
    <row r="142" ht="12.75">
      <c r="D142" s="167"/>
    </row>
    <row r="143" ht="12.75">
      <c r="D143" s="167"/>
    </row>
    <row r="144" ht="12.75">
      <c r="D144" s="167"/>
    </row>
    <row r="145" ht="12.75">
      <c r="D145" s="167"/>
    </row>
    <row r="146" ht="12.75">
      <c r="D146" s="167"/>
    </row>
    <row r="147" ht="12.75">
      <c r="D147" s="167"/>
    </row>
    <row r="148" ht="12.75">
      <c r="D148" s="167"/>
    </row>
    <row r="149" ht="12.75">
      <c r="D149" s="167"/>
    </row>
    <row r="150" ht="12.75">
      <c r="D150" s="167"/>
    </row>
    <row r="151" ht="12.75">
      <c r="D151" s="167"/>
    </row>
    <row r="152" ht="12.75">
      <c r="D152" s="167"/>
    </row>
    <row r="153" ht="12.75">
      <c r="D153" s="167"/>
    </row>
    <row r="154" ht="12.75">
      <c r="D154" s="167"/>
    </row>
    <row r="155" ht="12.75">
      <c r="D155" s="167"/>
    </row>
    <row r="156" ht="12.75">
      <c r="D156" s="167"/>
    </row>
    <row r="157" ht="12.75">
      <c r="D157" s="167"/>
    </row>
    <row r="158" ht="12.75">
      <c r="D158" s="167"/>
    </row>
    <row r="159" ht="12.75">
      <c r="D159" s="167"/>
    </row>
    <row r="160" ht="12.75">
      <c r="D160" s="167"/>
    </row>
    <row r="161" ht="12.75">
      <c r="D161" s="167"/>
    </row>
    <row r="162" ht="12.75">
      <c r="D162" s="167"/>
    </row>
    <row r="163" ht="12.75">
      <c r="D163" s="167"/>
    </row>
    <row r="164" ht="12.75">
      <c r="D164" s="167"/>
    </row>
    <row r="165" ht="12.75">
      <c r="D165" s="167"/>
    </row>
    <row r="166" ht="12.75">
      <c r="D166" s="167"/>
    </row>
    <row r="167" ht="12.75">
      <c r="D167" s="167"/>
    </row>
    <row r="168" ht="12.75">
      <c r="D168" s="167"/>
    </row>
    <row r="169" ht="12.75">
      <c r="D169" s="167"/>
    </row>
    <row r="170" ht="12.75">
      <c r="D170" s="167"/>
    </row>
    <row r="171" ht="12.75">
      <c r="D171" s="167"/>
    </row>
    <row r="172" ht="12.75">
      <c r="D172" s="167"/>
    </row>
    <row r="173" ht="12.75">
      <c r="D173" s="167"/>
    </row>
    <row r="174" ht="12.75">
      <c r="D174" s="167"/>
    </row>
    <row r="175" ht="12.75">
      <c r="D175" s="167"/>
    </row>
    <row r="176" ht="12.75">
      <c r="D176" s="167"/>
    </row>
    <row r="177" ht="12.75">
      <c r="D177" s="167"/>
    </row>
    <row r="178" ht="12.75">
      <c r="D178" s="167"/>
    </row>
    <row r="179" ht="12.75">
      <c r="D179" s="167"/>
    </row>
    <row r="180" ht="12.75">
      <c r="D180" s="167"/>
    </row>
    <row r="181" ht="12.75">
      <c r="D181" s="167"/>
    </row>
    <row r="182" ht="12.75">
      <c r="D182" s="167"/>
    </row>
    <row r="183" ht="12.75">
      <c r="D183" s="167"/>
    </row>
    <row r="184" ht="12.75">
      <c r="D184" s="167"/>
    </row>
    <row r="185" ht="12.75">
      <c r="D185" s="167"/>
    </row>
    <row r="186" ht="12.75">
      <c r="D186" s="167"/>
    </row>
    <row r="187" ht="12.75">
      <c r="D187" s="167"/>
    </row>
    <row r="188" ht="12.75">
      <c r="D188" s="167"/>
    </row>
    <row r="189" ht="12.75">
      <c r="D189" s="167"/>
    </row>
    <row r="190" ht="12.75">
      <c r="D190" s="167"/>
    </row>
    <row r="191" ht="12.75">
      <c r="D191" s="167"/>
    </row>
    <row r="192" ht="12.75">
      <c r="D192" s="167"/>
    </row>
    <row r="193" ht="12.75">
      <c r="D193" s="167"/>
    </row>
    <row r="194" ht="12.75">
      <c r="D194" s="167"/>
    </row>
    <row r="195" ht="12.75">
      <c r="D195" s="167"/>
    </row>
    <row r="196" ht="12.75">
      <c r="D196" s="167"/>
    </row>
    <row r="197" ht="12.75">
      <c r="D197" s="167"/>
    </row>
    <row r="198" ht="12.75">
      <c r="D198" s="167"/>
    </row>
    <row r="199" ht="12.75">
      <c r="D199" s="167"/>
    </row>
    <row r="200" ht="12.75">
      <c r="D200" s="167"/>
    </row>
    <row r="201" ht="12.75">
      <c r="D201" s="167"/>
    </row>
    <row r="202" ht="12.75">
      <c r="D202" s="167"/>
    </row>
    <row r="203" ht="12.75">
      <c r="D203" s="167"/>
    </row>
    <row r="204" ht="12.75">
      <c r="D204" s="167"/>
    </row>
    <row r="205" ht="12.75">
      <c r="D205" s="167"/>
    </row>
    <row r="206" ht="12.75">
      <c r="D206" s="167"/>
    </row>
    <row r="207" ht="12.75">
      <c r="D207" s="167"/>
    </row>
    <row r="208" ht="12.75">
      <c r="D208" s="167"/>
    </row>
    <row r="209" ht="12.75">
      <c r="D209" s="167"/>
    </row>
    <row r="210" ht="12.75">
      <c r="D210" s="167"/>
    </row>
    <row r="211" ht="12.75">
      <c r="D211" s="167"/>
    </row>
    <row r="212" ht="12.75">
      <c r="D212" s="167"/>
    </row>
    <row r="213" ht="12.75">
      <c r="D213" s="167"/>
    </row>
    <row r="214" ht="12.75">
      <c r="D214" s="167"/>
    </row>
    <row r="215" ht="12.75">
      <c r="D215" s="167"/>
    </row>
    <row r="216" ht="12.75">
      <c r="D216" s="167"/>
    </row>
    <row r="217" ht="12.75">
      <c r="D217" s="167"/>
    </row>
    <row r="218" ht="12.75">
      <c r="D218" s="167"/>
    </row>
    <row r="219" ht="12.75">
      <c r="D219" s="167"/>
    </row>
    <row r="220" ht="12.75">
      <c r="D220" s="167"/>
    </row>
    <row r="221" ht="12.75">
      <c r="D221" s="167"/>
    </row>
    <row r="222" ht="12.75">
      <c r="D222" s="167"/>
    </row>
    <row r="223" ht="12.75">
      <c r="D223" s="167"/>
    </row>
    <row r="224" ht="12.75">
      <c r="D224" s="167"/>
    </row>
    <row r="225" ht="12.75">
      <c r="D225" s="167"/>
    </row>
    <row r="226" ht="12.75">
      <c r="D226" s="167"/>
    </row>
    <row r="227" ht="12.75">
      <c r="D227" s="167"/>
    </row>
    <row r="228" ht="12.75">
      <c r="D228" s="167"/>
    </row>
    <row r="229" ht="12.75">
      <c r="D229" s="167"/>
    </row>
    <row r="230" ht="12.75">
      <c r="D230" s="167"/>
    </row>
    <row r="231" ht="12.75">
      <c r="D231" s="167"/>
    </row>
    <row r="232" ht="12.75">
      <c r="D232" s="167"/>
    </row>
    <row r="233" ht="12.75">
      <c r="D233" s="167"/>
    </row>
    <row r="234" ht="12.75">
      <c r="D234" s="167"/>
    </row>
    <row r="235" ht="12.75">
      <c r="D235" s="167"/>
    </row>
    <row r="236" ht="12.75">
      <c r="D236" s="167"/>
    </row>
    <row r="237" ht="12.75">
      <c r="D237" s="167"/>
    </row>
    <row r="238" ht="12.75">
      <c r="D238" s="167"/>
    </row>
    <row r="239" ht="12.75">
      <c r="D239" s="167"/>
    </row>
    <row r="240" ht="12.75">
      <c r="D240" s="167"/>
    </row>
    <row r="241" ht="12.75">
      <c r="D241" s="167"/>
    </row>
    <row r="242" ht="12.75">
      <c r="D242" s="167"/>
    </row>
    <row r="243" ht="12.75">
      <c r="D243" s="167"/>
    </row>
    <row r="244" ht="12.75">
      <c r="D244" s="167"/>
    </row>
    <row r="245" ht="12.75">
      <c r="D245" s="167"/>
    </row>
    <row r="246" ht="12.75">
      <c r="D246" s="167"/>
    </row>
    <row r="247" ht="12.75">
      <c r="D247" s="167"/>
    </row>
    <row r="248" ht="12.75">
      <c r="D248" s="167"/>
    </row>
    <row r="249" ht="12.75">
      <c r="D249" s="167"/>
    </row>
    <row r="250" ht="12.75">
      <c r="D250" s="167"/>
    </row>
    <row r="251" ht="12.75">
      <c r="D251" s="167"/>
    </row>
    <row r="252" ht="12.75">
      <c r="D252" s="167"/>
    </row>
    <row r="253" ht="12.75">
      <c r="D253" s="167"/>
    </row>
    <row r="254" ht="12.75">
      <c r="D254" s="167"/>
    </row>
    <row r="255" ht="12.75">
      <c r="D255" s="167"/>
    </row>
    <row r="256" ht="12.75">
      <c r="D256" s="167"/>
    </row>
    <row r="257" ht="12.75">
      <c r="D257" s="167"/>
    </row>
    <row r="258" ht="12.75">
      <c r="D258" s="167"/>
    </row>
    <row r="259" ht="12.75">
      <c r="D259" s="167"/>
    </row>
    <row r="260" ht="12.75">
      <c r="D260" s="167"/>
    </row>
    <row r="261" ht="12.75">
      <c r="D261" s="167"/>
    </row>
    <row r="262" ht="12.75">
      <c r="D262" s="167"/>
    </row>
    <row r="263" ht="12.75">
      <c r="D263" s="167"/>
    </row>
    <row r="264" ht="12.75">
      <c r="D264" s="167"/>
    </row>
    <row r="265" ht="12.75">
      <c r="D265" s="167"/>
    </row>
    <row r="266" ht="12.75">
      <c r="D266" s="167"/>
    </row>
    <row r="267" ht="12.75">
      <c r="D267" s="167"/>
    </row>
    <row r="268" ht="12.75">
      <c r="D268" s="167"/>
    </row>
    <row r="269" ht="12.75">
      <c r="D269" s="167"/>
    </row>
    <row r="270" ht="12.75">
      <c r="D270" s="167"/>
    </row>
    <row r="271" ht="12.75">
      <c r="D271" s="167"/>
    </row>
    <row r="272" ht="12.75">
      <c r="D272" s="167"/>
    </row>
    <row r="273" ht="12.75">
      <c r="D273" s="167"/>
    </row>
    <row r="274" ht="12.75">
      <c r="D274" s="167"/>
    </row>
    <row r="275" ht="12.75">
      <c r="D275" s="167"/>
    </row>
    <row r="276" ht="12.75">
      <c r="D276" s="167"/>
    </row>
    <row r="277" ht="12.75">
      <c r="D277" s="167"/>
    </row>
    <row r="278" ht="12.75">
      <c r="D278" s="167"/>
    </row>
    <row r="279" ht="12.75">
      <c r="D279" s="167"/>
    </row>
    <row r="280" ht="12.75">
      <c r="D280" s="167"/>
    </row>
    <row r="281" ht="12.75">
      <c r="D281" s="167"/>
    </row>
    <row r="282" ht="12.75">
      <c r="D282" s="167"/>
    </row>
    <row r="283" ht="12.75">
      <c r="D283" s="167"/>
    </row>
    <row r="284" ht="12.75">
      <c r="D284" s="167"/>
    </row>
    <row r="285" ht="12.75">
      <c r="D285" s="167"/>
    </row>
    <row r="286" ht="12.75">
      <c r="D286" s="167"/>
    </row>
    <row r="287" ht="12.75">
      <c r="D287" s="167"/>
    </row>
    <row r="288" ht="12.75">
      <c r="D288" s="167"/>
    </row>
    <row r="289" ht="12.75">
      <c r="D289" s="167"/>
    </row>
    <row r="290" ht="12.75">
      <c r="D290" s="167"/>
    </row>
    <row r="291" ht="12.75">
      <c r="D291" s="167"/>
    </row>
    <row r="292" ht="12.75">
      <c r="D292" s="167"/>
    </row>
    <row r="293" ht="12.75">
      <c r="D293" s="167"/>
    </row>
    <row r="294" ht="12.75">
      <c r="D294" s="167"/>
    </row>
    <row r="295" ht="12.75">
      <c r="D295" s="167"/>
    </row>
    <row r="296" ht="12.75">
      <c r="D296" s="167"/>
    </row>
    <row r="297" ht="12.75">
      <c r="D297" s="167"/>
    </row>
    <row r="298" ht="12.75">
      <c r="D298" s="167"/>
    </row>
    <row r="299" ht="12.75">
      <c r="D299" s="167"/>
    </row>
    <row r="300" ht="12.75">
      <c r="D300" s="167"/>
    </row>
    <row r="301" ht="12.75">
      <c r="D301" s="167"/>
    </row>
    <row r="302" ht="12.75">
      <c r="D302" s="167"/>
    </row>
    <row r="303" ht="12.75">
      <c r="D303" s="167"/>
    </row>
    <row r="304" ht="12.75">
      <c r="D304" s="167"/>
    </row>
    <row r="305" ht="12.75">
      <c r="D305" s="167"/>
    </row>
    <row r="306" ht="12.75">
      <c r="D306" s="167"/>
    </row>
    <row r="307" ht="12.75">
      <c r="D307" s="167"/>
    </row>
    <row r="308" ht="12.75">
      <c r="D308" s="167"/>
    </row>
    <row r="309" ht="12.75">
      <c r="D309" s="167"/>
    </row>
    <row r="310" ht="12.75">
      <c r="D310" s="167"/>
    </row>
    <row r="311" ht="12.75">
      <c r="D311" s="167"/>
    </row>
    <row r="312" ht="12.75">
      <c r="D312" s="167"/>
    </row>
    <row r="313" ht="12.75">
      <c r="D313" s="167"/>
    </row>
    <row r="314" ht="12.75">
      <c r="D314" s="167"/>
    </row>
    <row r="315" ht="12.75">
      <c r="D315" s="167"/>
    </row>
    <row r="316" ht="12.75">
      <c r="D316" s="167"/>
    </row>
    <row r="317" ht="12.75">
      <c r="D317" s="167"/>
    </row>
    <row r="318" ht="12.75">
      <c r="D318" s="167"/>
    </row>
    <row r="319" ht="12.75">
      <c r="D319" s="167"/>
    </row>
    <row r="320" ht="12.75">
      <c r="D320" s="167"/>
    </row>
    <row r="321" ht="12.75">
      <c r="D321" s="167"/>
    </row>
    <row r="322" ht="12.75">
      <c r="D322" s="167"/>
    </row>
    <row r="323" ht="12.75">
      <c r="D323" s="167"/>
    </row>
    <row r="324" ht="12.75">
      <c r="D324" s="167"/>
    </row>
    <row r="325" ht="12.75">
      <c r="D325" s="167"/>
    </row>
    <row r="326" ht="12.75">
      <c r="D326" s="167"/>
    </row>
    <row r="327" ht="12.75">
      <c r="D327" s="167"/>
    </row>
    <row r="328" ht="12.75">
      <c r="D328" s="167"/>
    </row>
    <row r="329" ht="12.75">
      <c r="D329" s="167"/>
    </row>
    <row r="330" ht="12.75">
      <c r="D330" s="167"/>
    </row>
    <row r="331" ht="12.75">
      <c r="D331" s="167"/>
    </row>
    <row r="332" ht="12.75">
      <c r="D332" s="167"/>
    </row>
    <row r="333" ht="12.75">
      <c r="D333" s="167"/>
    </row>
    <row r="334" ht="12.75">
      <c r="D334" s="167"/>
    </row>
    <row r="335" ht="12.75">
      <c r="D335" s="167"/>
    </row>
    <row r="336" ht="12.75">
      <c r="D336" s="167"/>
    </row>
    <row r="337" ht="12.75">
      <c r="D337" s="167"/>
    </row>
    <row r="338" ht="12.75">
      <c r="D338" s="167"/>
    </row>
    <row r="339" ht="12.75">
      <c r="D339" s="167"/>
    </row>
    <row r="340" ht="12.75">
      <c r="D340" s="167"/>
    </row>
    <row r="341" ht="12.75">
      <c r="D341" s="167"/>
    </row>
    <row r="342" ht="12.75">
      <c r="D342" s="167"/>
    </row>
    <row r="343" ht="12.75">
      <c r="D343" s="167"/>
    </row>
    <row r="344" ht="12.75">
      <c r="D344" s="167"/>
    </row>
    <row r="345" ht="12.75">
      <c r="D345" s="167"/>
    </row>
    <row r="346" ht="12.75">
      <c r="D346" s="167"/>
    </row>
    <row r="347" ht="12.75">
      <c r="D347" s="167"/>
    </row>
    <row r="348" ht="12.75">
      <c r="D348" s="167"/>
    </row>
    <row r="349" ht="12.75">
      <c r="D349" s="167"/>
    </row>
  </sheetData>
  <sheetProtection formatCells="0" formatColumns="0" formatRows="0"/>
  <mergeCells count="51">
    <mergeCell ref="E37:F37"/>
    <mergeCell ref="E38:F38"/>
    <mergeCell ref="E39:F39"/>
    <mergeCell ref="E40:F40"/>
    <mergeCell ref="E35:F35"/>
    <mergeCell ref="E36:F36"/>
    <mergeCell ref="A1:F1"/>
    <mergeCell ref="A3:F5"/>
    <mergeCell ref="E6:F6"/>
    <mergeCell ref="E33:F33"/>
    <mergeCell ref="E34:F34"/>
    <mergeCell ref="E45:F45"/>
    <mergeCell ref="E46:F46"/>
    <mergeCell ref="E41:F41"/>
    <mergeCell ref="E42:F42"/>
    <mergeCell ref="E43:F43"/>
    <mergeCell ref="E44:F44"/>
    <mergeCell ref="E25:F25"/>
    <mergeCell ref="E26:F26"/>
    <mergeCell ref="E27:F27"/>
    <mergeCell ref="E28:F28"/>
    <mergeCell ref="E29:F29"/>
    <mergeCell ref="E30:F30"/>
    <mergeCell ref="E31:F31"/>
    <mergeCell ref="E32:F32"/>
    <mergeCell ref="E17:F17"/>
    <mergeCell ref="E18:F18"/>
    <mergeCell ref="E19:F19"/>
    <mergeCell ref="E20:F20"/>
    <mergeCell ref="E21:F21"/>
    <mergeCell ref="E22:F22"/>
    <mergeCell ref="E23:F23"/>
    <mergeCell ref="E24:F24"/>
    <mergeCell ref="E9:F9"/>
    <mergeCell ref="E10:F10"/>
    <mergeCell ref="E11:F11"/>
    <mergeCell ref="E12:F12"/>
    <mergeCell ref="E13:F13"/>
    <mergeCell ref="E14:F14"/>
    <mergeCell ref="E15:F15"/>
    <mergeCell ref="E16:F16"/>
    <mergeCell ref="C33:C36"/>
    <mergeCell ref="C37:C46"/>
    <mergeCell ref="C9:C15"/>
    <mergeCell ref="C16:C20"/>
    <mergeCell ref="C21:C23"/>
    <mergeCell ref="C24:C32"/>
    <mergeCell ref="A7:A8"/>
    <mergeCell ref="B7:B8"/>
    <mergeCell ref="C7:C8"/>
    <mergeCell ref="D7:D8"/>
  </mergeCells>
  <dataValidations count="2">
    <dataValidation type="list" showInputMessage="1" showErrorMessage="1" sqref="F7">
      <formula1>P_Families</formula1>
    </dataValidation>
    <dataValidation type="list" showInputMessage="1" showErrorMessage="1" sqref="F8">
      <formula1>INDIRECT($T$6)</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H52"/>
  <sheetViews>
    <sheetView zoomScalePageLayoutView="0" workbookViewId="0" topLeftCell="A7">
      <selection activeCell="E1" sqref="E1:H1"/>
    </sheetView>
  </sheetViews>
  <sheetFormatPr defaultColWidth="9.140625" defaultRowHeight="12.75"/>
  <cols>
    <col min="3" max="3" width="23.7109375" style="0" customWidth="1"/>
    <col min="4" max="4" width="15.421875" style="0" customWidth="1"/>
  </cols>
  <sheetData>
    <row r="1" spans="1:8" ht="12.75">
      <c r="A1" s="261" t="s">
        <v>553</v>
      </c>
      <c r="B1" s="261"/>
      <c r="C1" s="261"/>
      <c r="D1" s="261"/>
      <c r="E1" s="261" t="s">
        <v>554</v>
      </c>
      <c r="F1" s="261"/>
      <c r="G1" s="261"/>
      <c r="H1" s="261"/>
    </row>
    <row r="2" spans="1:8" ht="12.75">
      <c r="A2" s="16"/>
      <c r="B2" s="16" t="s">
        <v>171</v>
      </c>
      <c r="C2" s="16" t="s">
        <v>552</v>
      </c>
      <c r="D2" s="16" t="s">
        <v>59</v>
      </c>
      <c r="E2" s="16"/>
      <c r="F2" s="16" t="s">
        <v>171</v>
      </c>
      <c r="G2" s="16" t="s">
        <v>552</v>
      </c>
      <c r="H2" s="16" t="s">
        <v>59</v>
      </c>
    </row>
    <row r="3" spans="1:8" ht="12.75">
      <c r="A3" t="b">
        <v>0</v>
      </c>
      <c r="B3">
        <f aca="true" t="shared" si="0" ref="B3:B9">IF(A3=TRUE,"Prevention","")</f>
      </c>
      <c r="C3">
        <f>IF(A3=TRUE,'IPM Practices'!D9,"")</f>
      </c>
      <c r="D3">
        <f>IF(A3=TRUE,'IPM Practices'!E9,"")</f>
      </c>
      <c r="E3" t="b">
        <v>0</v>
      </c>
      <c r="F3">
        <f>IF(E3=TRUE,"Prevention","")</f>
      </c>
      <c r="G3">
        <f>IF(E3=TRUE,'IPM Practices'!D9,"")</f>
      </c>
      <c r="H3">
        <f>IF(E3=TRUE,'IPM Practices'!E9,"")</f>
      </c>
    </row>
    <row r="4" spans="1:8" ht="12.75">
      <c r="A4" t="b">
        <v>0</v>
      </c>
      <c r="B4">
        <f t="shared" si="0"/>
      </c>
      <c r="C4">
        <f>IF(A4=TRUE,'IPM Practices'!D10,"")</f>
      </c>
      <c r="D4">
        <f>IF(A4=TRUE,'IPM Practices'!E10,"")</f>
      </c>
      <c r="E4" t="b">
        <v>0</v>
      </c>
      <c r="F4">
        <f aca="true" t="shared" si="1" ref="F4:F9">IF(E4=TRUE,"Prevention","")</f>
      </c>
      <c r="G4">
        <f>IF(E4=TRUE,'IPM Practices'!D10,"")</f>
      </c>
      <c r="H4">
        <f>IF(E4=TRUE,'IPM Practices'!E10,"")</f>
      </c>
    </row>
    <row r="5" spans="1:8" ht="12.75">
      <c r="A5" t="b">
        <v>0</v>
      </c>
      <c r="B5">
        <f t="shared" si="0"/>
      </c>
      <c r="C5">
        <f>IF(A5=TRUE,'IPM Practices'!D11,"")</f>
      </c>
      <c r="D5">
        <f>IF(A5=TRUE,'IPM Practices'!E11,"")</f>
      </c>
      <c r="E5" t="b">
        <v>0</v>
      </c>
      <c r="F5">
        <f t="shared" si="1"/>
      </c>
      <c r="G5">
        <f>IF(E5=TRUE,'IPM Practices'!D11,"")</f>
      </c>
      <c r="H5">
        <f>IF(E5=TRUE,'IPM Practices'!E11,"")</f>
      </c>
    </row>
    <row r="6" spans="1:8" ht="12.75">
      <c r="A6" t="b">
        <v>0</v>
      </c>
      <c r="B6">
        <f t="shared" si="0"/>
      </c>
      <c r="C6">
        <f>IF(A6=TRUE,'IPM Practices'!D12,"")</f>
      </c>
      <c r="D6">
        <f>IF(A6=TRUE,'IPM Practices'!E12,"")</f>
      </c>
      <c r="E6" t="b">
        <v>0</v>
      </c>
      <c r="F6">
        <f t="shared" si="1"/>
      </c>
      <c r="G6">
        <f>IF(E6=TRUE,'IPM Practices'!D12,"")</f>
      </c>
      <c r="H6">
        <f>IF(E6=TRUE,'IPM Practices'!E12,"")</f>
      </c>
    </row>
    <row r="7" spans="1:8" ht="12.75">
      <c r="A7" t="b">
        <v>0</v>
      </c>
      <c r="B7">
        <f t="shared" si="0"/>
      </c>
      <c r="C7">
        <f>IF(A7=TRUE,'IPM Practices'!D13,"")</f>
      </c>
      <c r="D7">
        <f>IF(A7=TRUE,'IPM Practices'!E13,"")</f>
      </c>
      <c r="E7" t="b">
        <v>0</v>
      </c>
      <c r="F7">
        <f t="shared" si="1"/>
      </c>
      <c r="G7">
        <f>IF(E7=TRUE,'IPM Practices'!D13,"")</f>
      </c>
      <c r="H7">
        <f>IF(E7=TRUE,'IPM Practices'!E13,"")</f>
      </c>
    </row>
    <row r="8" spans="1:8" ht="12.75">
      <c r="A8" t="b">
        <v>0</v>
      </c>
      <c r="B8">
        <f t="shared" si="0"/>
      </c>
      <c r="C8">
        <f>IF(A8=TRUE,'IPM Practices'!D14,"")</f>
      </c>
      <c r="D8">
        <f>IF(A8=TRUE,'IPM Practices'!E14,"")</f>
      </c>
      <c r="E8" t="b">
        <v>0</v>
      </c>
      <c r="F8">
        <f t="shared" si="1"/>
      </c>
      <c r="G8">
        <f>IF(E8=TRUE,'IPM Practices'!D14,"")</f>
      </c>
      <c r="H8">
        <f>IF(E8=TRUE,'IPM Practices'!E14,"")</f>
      </c>
    </row>
    <row r="9" spans="1:8" ht="12.75">
      <c r="A9" t="b">
        <v>0</v>
      </c>
      <c r="B9">
        <f t="shared" si="0"/>
      </c>
      <c r="C9">
        <f>IF(A9=TRUE,'IPM Practices'!D15,"")</f>
      </c>
      <c r="D9">
        <f>IF(A9=TRUE,'IPM Practices'!E15,"")</f>
      </c>
      <c r="E9" t="b">
        <v>0</v>
      </c>
      <c r="F9">
        <f t="shared" si="1"/>
      </c>
      <c r="G9">
        <f>IF(E9=TRUE,'IPM Practices'!D15,"")</f>
      </c>
      <c r="H9">
        <f>IF(E9=TRUE,'IPM Practices'!E15,"")</f>
      </c>
    </row>
    <row r="10" spans="1:8" ht="12.75">
      <c r="A10" t="b">
        <v>0</v>
      </c>
      <c r="B10">
        <f>IF(A10=TRUE,"Avoidance","")</f>
      </c>
      <c r="C10">
        <f>IF(A10=TRUE,'IPM Practices'!D16,"")</f>
      </c>
      <c r="D10">
        <f>IF(A10=TRUE,'IPM Practices'!E16,"")</f>
      </c>
      <c r="E10" t="b">
        <v>0</v>
      </c>
      <c r="F10">
        <f>IF(E10=TRUE,"Avoidance","")</f>
      </c>
      <c r="G10">
        <f>IF(E10=TRUE,'IPM Practices'!D16,"")</f>
      </c>
      <c r="H10">
        <f>IF(E10=TRUE,'IPM Practices'!E16,"")</f>
      </c>
    </row>
    <row r="11" spans="1:8" ht="12.75">
      <c r="A11" t="b">
        <v>0</v>
      </c>
      <c r="B11">
        <f>IF(A11=TRUE,"Avoidance","")</f>
      </c>
      <c r="C11">
        <f>IF(A11=TRUE,'IPM Practices'!D17,"")</f>
      </c>
      <c r="D11">
        <f>IF(A11=TRUE,'IPM Practices'!E17,"")</f>
      </c>
      <c r="E11" t="b">
        <v>0</v>
      </c>
      <c r="F11">
        <f>IF(E11=TRUE,"Avoidance","")</f>
      </c>
      <c r="G11">
        <f>IF(E11=TRUE,'IPM Practices'!D17,"")</f>
      </c>
      <c r="H11">
        <f>IF(E11=TRUE,'IPM Practices'!E17,"")</f>
      </c>
    </row>
    <row r="12" spans="1:8" ht="12.75">
      <c r="A12" t="b">
        <v>0</v>
      </c>
      <c r="B12">
        <f>IF(A12=TRUE,"Avoidance","")</f>
      </c>
      <c r="C12">
        <f>IF(A12=TRUE,'IPM Practices'!D18,"")</f>
      </c>
      <c r="D12">
        <f>IF(A12=TRUE,'IPM Practices'!E18,"")</f>
      </c>
      <c r="E12" t="b">
        <v>0</v>
      </c>
      <c r="F12">
        <f>IF(E12=TRUE,"Avoidance","")</f>
      </c>
      <c r="G12">
        <f>IF(E12=TRUE,'IPM Practices'!D18,"")</f>
      </c>
      <c r="H12">
        <f>IF(E12=TRUE,'IPM Practices'!E18,"")</f>
      </c>
    </row>
    <row r="13" spans="1:8" ht="12.75">
      <c r="A13" t="b">
        <v>0</v>
      </c>
      <c r="B13">
        <f>IF(A13=TRUE,"Avoidance","")</f>
      </c>
      <c r="C13">
        <f>IF(A13=TRUE,'IPM Practices'!D19,"")</f>
      </c>
      <c r="D13">
        <f>IF(A13=TRUE,'IPM Practices'!E19,"")</f>
      </c>
      <c r="E13" t="b">
        <v>0</v>
      </c>
      <c r="F13">
        <f>IF(E13=TRUE,"Avoidance","")</f>
      </c>
      <c r="G13">
        <f>IF(E13=TRUE,'IPM Practices'!D19,"")</f>
      </c>
      <c r="H13">
        <f>IF(E13=TRUE,'IPM Practices'!E19,"")</f>
      </c>
    </row>
    <row r="14" spans="1:8" ht="12.75">
      <c r="A14" t="b">
        <v>0</v>
      </c>
      <c r="B14">
        <f>IF(A14=TRUE,"Avoidance","")</f>
      </c>
      <c r="C14">
        <f>IF(A14=TRUE,'IPM Practices'!D20,"")</f>
      </c>
      <c r="D14">
        <f>IF(A14=TRUE,'IPM Practices'!E20,"")</f>
      </c>
      <c r="E14" t="b">
        <v>0</v>
      </c>
      <c r="F14">
        <f>IF(E14=TRUE,"Avoidance","")</f>
      </c>
      <c r="G14">
        <f>IF(E14=TRUE,'IPM Practices'!D20,"")</f>
      </c>
      <c r="H14">
        <f>IF(E14=TRUE,'IPM Practices'!E20,"")</f>
      </c>
    </row>
    <row r="15" spans="1:8" ht="12.75">
      <c r="A15" t="b">
        <v>0</v>
      </c>
      <c r="B15">
        <f>IF(A15=TRUE,"Monitoring","")</f>
      </c>
      <c r="C15">
        <f>IF(A15=TRUE,'IPM Practices'!D21,"")</f>
      </c>
      <c r="D15">
        <f>IF(A15=TRUE,'IPM Practices'!E21,"")</f>
      </c>
      <c r="E15" t="b">
        <v>0</v>
      </c>
      <c r="F15">
        <f>IF(E15=TRUE,"Monitoring","")</f>
      </c>
      <c r="G15">
        <f>IF(E15=TRUE,'IPM Practices'!D21,"")</f>
      </c>
      <c r="H15">
        <f>IF(E15=TRUE,'IPM Practices'!E21,"")</f>
      </c>
    </row>
    <row r="16" spans="1:8" ht="12.75">
      <c r="A16" t="b">
        <v>0</v>
      </c>
      <c r="B16">
        <f>IF(A16=TRUE,"Monitoring","")</f>
      </c>
      <c r="C16">
        <f>IF(A16=TRUE,'IPM Practices'!D22,"")</f>
      </c>
      <c r="D16">
        <f>IF(A16=TRUE,'IPM Practices'!E22,"")</f>
      </c>
      <c r="E16" t="b">
        <v>0</v>
      </c>
      <c r="F16">
        <f>IF(E16=TRUE,"Monitoring","")</f>
      </c>
      <c r="G16">
        <f>IF(E16=TRUE,'IPM Practices'!D22,"")</f>
      </c>
      <c r="H16">
        <f>IF(E16=TRUE,'IPM Practices'!E22,"")</f>
      </c>
    </row>
    <row r="17" spans="1:8" ht="12.75">
      <c r="A17" t="b">
        <v>0</v>
      </c>
      <c r="B17">
        <f>IF(A17=TRUE,"Monitoring","")</f>
      </c>
      <c r="C17">
        <f>IF(A17=TRUE,'IPM Practices'!D23,"")</f>
      </c>
      <c r="D17">
        <f>IF(A17=TRUE,'IPM Practices'!E23,"")</f>
      </c>
      <c r="E17" t="b">
        <v>0</v>
      </c>
      <c r="F17">
        <f>IF(E17=TRUE,"Monitoring","")</f>
      </c>
      <c r="G17">
        <f>IF(E17=TRUE,'IPM Practices'!D23,"")</f>
      </c>
      <c r="H17">
        <f>IF(E17=TRUE,'IPM Practices'!E23,"")</f>
      </c>
    </row>
    <row r="18" spans="1:8" ht="12.75">
      <c r="A18" t="b">
        <v>0</v>
      </c>
      <c r="B18">
        <f>IF(A18=TRUE,"Suppression Cultural and Physical Controls","")</f>
      </c>
      <c r="C18">
        <f>IF(A18=TRUE,'IPM Practices'!D24,"")</f>
      </c>
      <c r="D18">
        <f>IF(A18=TRUE,'IPM Practices'!E24,"")</f>
      </c>
      <c r="E18" t="b">
        <v>0</v>
      </c>
      <c r="F18">
        <f>IF(E18=TRUE,"Suppression Cultural and Physical Controls","")</f>
      </c>
      <c r="G18">
        <f>IF(E18=TRUE,'IPM Practices'!D24,"")</f>
      </c>
      <c r="H18">
        <f>IF(E18=TRUE,'IPM Practices'!E24,"")</f>
      </c>
    </row>
    <row r="19" spans="1:8" ht="12.75">
      <c r="A19" t="b">
        <v>0</v>
      </c>
      <c r="B19">
        <f aca="true" t="shared" si="2" ref="B19:B26">IF(A19=TRUE,"Suppression Cultural and Physical Controls","")</f>
      </c>
      <c r="C19">
        <f>IF(A19=TRUE,'IPM Practices'!D25,"")</f>
      </c>
      <c r="D19">
        <f>IF(A19=TRUE,'IPM Practices'!E25,"")</f>
      </c>
      <c r="E19" t="b">
        <v>0</v>
      </c>
      <c r="F19">
        <f aca="true" t="shared" si="3" ref="F19:F26">IF(E19=TRUE,"Suppression Cultural and Physical Controls","")</f>
      </c>
      <c r="G19">
        <f>IF(E19=TRUE,'IPM Practices'!D25,"")</f>
      </c>
      <c r="H19">
        <f>IF(E19=TRUE,'IPM Practices'!E25,"")</f>
      </c>
    </row>
    <row r="20" spans="1:8" ht="12.75">
      <c r="A20" t="b">
        <v>0</v>
      </c>
      <c r="B20">
        <f t="shared" si="2"/>
      </c>
      <c r="C20">
        <f>IF(A20=TRUE,'IPM Practices'!D26,"")</f>
      </c>
      <c r="D20">
        <f>IF(A20=TRUE,'IPM Practices'!E26,"")</f>
      </c>
      <c r="E20" t="b">
        <v>0</v>
      </c>
      <c r="F20">
        <f t="shared" si="3"/>
      </c>
      <c r="G20">
        <f>IF(E20=TRUE,'IPM Practices'!D26,"")</f>
      </c>
      <c r="H20">
        <f>IF(E20=TRUE,'IPM Practices'!E26,"")</f>
      </c>
    </row>
    <row r="21" spans="1:8" ht="12.75">
      <c r="A21" t="b">
        <v>0</v>
      </c>
      <c r="B21">
        <f t="shared" si="2"/>
      </c>
      <c r="C21">
        <f>IF(A21=TRUE,'IPM Practices'!D27,"")</f>
      </c>
      <c r="D21">
        <f>IF(A21=TRUE,'IPM Practices'!E27,"")</f>
      </c>
      <c r="E21" t="b">
        <v>0</v>
      </c>
      <c r="F21">
        <f t="shared" si="3"/>
      </c>
      <c r="G21">
        <f>IF(E21=TRUE,'IPM Practices'!D27,"")</f>
      </c>
      <c r="H21">
        <f>IF(E21=TRUE,'IPM Practices'!E27,"")</f>
      </c>
    </row>
    <row r="22" spans="1:8" ht="12.75">
      <c r="A22" t="b">
        <v>0</v>
      </c>
      <c r="B22">
        <f t="shared" si="2"/>
      </c>
      <c r="C22">
        <f>IF(A22=TRUE,'IPM Practices'!D28,"")</f>
      </c>
      <c r="D22">
        <f>IF(A22=TRUE,'IPM Practices'!E28,"")</f>
      </c>
      <c r="E22" t="b">
        <v>0</v>
      </c>
      <c r="F22">
        <f t="shared" si="3"/>
      </c>
      <c r="G22">
        <f>IF(E22=TRUE,'IPM Practices'!D28,"")</f>
      </c>
      <c r="H22">
        <f>IF(E22=TRUE,'IPM Practices'!E28,"")</f>
      </c>
    </row>
    <row r="23" spans="1:8" ht="12.75">
      <c r="A23" t="b">
        <v>0</v>
      </c>
      <c r="B23">
        <f t="shared" si="2"/>
      </c>
      <c r="C23">
        <f>IF(A23=TRUE,'IPM Practices'!D29,"")</f>
      </c>
      <c r="D23">
        <f>IF(A23=TRUE,'IPM Practices'!E29,"")</f>
      </c>
      <c r="E23" t="b">
        <v>0</v>
      </c>
      <c r="F23">
        <f t="shared" si="3"/>
      </c>
      <c r="G23">
        <f>IF(E23=TRUE,'IPM Practices'!D29,"")</f>
      </c>
      <c r="H23">
        <f>IF(E23=TRUE,'IPM Practices'!E29,"")</f>
      </c>
    </row>
    <row r="24" spans="1:8" ht="12.75">
      <c r="A24" t="b">
        <v>0</v>
      </c>
      <c r="B24">
        <f t="shared" si="2"/>
      </c>
      <c r="C24">
        <f>IF(A24=TRUE,'IPM Practices'!D30,"")</f>
      </c>
      <c r="D24">
        <f>IF(A24=TRUE,'IPM Practices'!E30,"")</f>
      </c>
      <c r="E24" t="b">
        <v>0</v>
      </c>
      <c r="F24">
        <f t="shared" si="3"/>
      </c>
      <c r="G24">
        <f>IF(E24=TRUE,'IPM Practices'!D30,"")</f>
      </c>
      <c r="H24">
        <f>IF(E24=TRUE,'IPM Practices'!E30,"")</f>
      </c>
    </row>
    <row r="25" spans="1:8" ht="12.75">
      <c r="A25" t="b">
        <v>0</v>
      </c>
      <c r="B25">
        <f t="shared" si="2"/>
      </c>
      <c r="C25">
        <f>IF(A25=TRUE,'IPM Practices'!D31,"")</f>
      </c>
      <c r="D25">
        <f>IF(A25=TRUE,'IPM Practices'!E31,"")</f>
      </c>
      <c r="E25" t="b">
        <v>0</v>
      </c>
      <c r="F25">
        <f t="shared" si="3"/>
      </c>
      <c r="G25">
        <f>IF(E25=TRUE,'IPM Practices'!D31,"")</f>
      </c>
      <c r="H25">
        <f>IF(E25=TRUE,'IPM Practices'!E31,"")</f>
      </c>
    </row>
    <row r="26" spans="1:8" ht="12.75">
      <c r="A26" t="b">
        <v>0</v>
      </c>
      <c r="B26">
        <f t="shared" si="2"/>
      </c>
      <c r="C26">
        <f>IF(A26=TRUE,'IPM Practices'!D32,"")</f>
      </c>
      <c r="D26">
        <f>IF(A26=TRUE,'IPM Practices'!E32,"")</f>
      </c>
      <c r="E26" t="b">
        <v>0</v>
      </c>
      <c r="F26">
        <f t="shared" si="3"/>
      </c>
      <c r="G26">
        <f>IF(E26=TRUE,'IPM Practices'!D32,"")</f>
      </c>
      <c r="H26">
        <f>IF(E26=TRUE,'IPM Practices'!E32,"")</f>
      </c>
    </row>
    <row r="27" spans="1:8" ht="12.75">
      <c r="A27" t="b">
        <v>0</v>
      </c>
      <c r="B27">
        <f>IF(A27=TRUE,"Suppression Biological Controls","")</f>
      </c>
      <c r="C27">
        <f>IF(A27=TRUE,'IPM Practices'!D33,"")</f>
      </c>
      <c r="D27">
        <f>IF(A27=TRUE,'IPM Practices'!E33,"")</f>
      </c>
      <c r="E27" t="b">
        <v>0</v>
      </c>
      <c r="F27">
        <f>IF(E27=TRUE,"Suppression Biological Controls","")</f>
      </c>
      <c r="G27">
        <f>IF(E27=TRUE,'IPM Practices'!D33,"")</f>
      </c>
      <c r="H27">
        <f>IF(E27=TRUE,'IPM Practices'!E33,"")</f>
      </c>
    </row>
    <row r="28" spans="1:8" ht="12.75">
      <c r="A28" t="b">
        <v>0</v>
      </c>
      <c r="B28">
        <f>IF(A28=TRUE,"Suppression Biological Controls","")</f>
      </c>
      <c r="C28">
        <f>IF(A28=TRUE,'IPM Practices'!D34,"")</f>
      </c>
      <c r="D28">
        <f>IF(A28=TRUE,'IPM Practices'!E34,"")</f>
      </c>
      <c r="E28" t="b">
        <v>0</v>
      </c>
      <c r="F28">
        <f>IF(E28=TRUE,"Suppression Biological Controls","")</f>
      </c>
      <c r="G28">
        <f>IF(E28=TRUE,'IPM Practices'!D34,"")</f>
      </c>
      <c r="H28">
        <f>IF(E28=TRUE,'IPM Practices'!E34,"")</f>
      </c>
    </row>
    <row r="29" spans="1:8" ht="12.75">
      <c r="A29" t="b">
        <v>0</v>
      </c>
      <c r="B29">
        <f>IF(A29=TRUE,"Suppression Biological Controls","")</f>
      </c>
      <c r="C29">
        <f>IF(A29=TRUE,'IPM Practices'!D35,"")</f>
      </c>
      <c r="D29">
        <f>IF(A29=TRUE,'IPM Practices'!E35,"")</f>
      </c>
      <c r="E29" t="b">
        <v>0</v>
      </c>
      <c r="F29">
        <f>IF(E29=TRUE,"Suppression Biological Controls","")</f>
      </c>
      <c r="G29">
        <f>IF(E29=TRUE,'IPM Practices'!D35,"")</f>
      </c>
      <c r="H29">
        <f>IF(E29=TRUE,'IPM Practices'!E35,"")</f>
      </c>
    </row>
    <row r="30" spans="1:8" ht="12.75">
      <c r="A30" t="b">
        <v>0</v>
      </c>
      <c r="B30">
        <f>IF(A30=TRUE,"Suppression Biological Controls","")</f>
      </c>
      <c r="C30">
        <f>IF(A30=TRUE,'IPM Practices'!D36,"")</f>
      </c>
      <c r="D30">
        <f>IF(A30=TRUE,'IPM Practices'!E36,"")</f>
      </c>
      <c r="E30" t="b">
        <v>0</v>
      </c>
      <c r="F30">
        <f>IF(E30=TRUE,"Suppression Biological Controls","")</f>
      </c>
      <c r="G30">
        <f>IF(E30=TRUE,'IPM Practices'!D36,"")</f>
      </c>
      <c r="H30">
        <f>IF(E30=TRUE,'IPM Practices'!E36,"")</f>
      </c>
    </row>
    <row r="31" spans="1:8" ht="12.75">
      <c r="A31" t="b">
        <v>0</v>
      </c>
      <c r="B31">
        <f>IF(A31=TRUE,"Suppression Chemical Controls","")</f>
      </c>
      <c r="C31">
        <f>IF(A31=TRUE,'IPM Practices'!D37,"")</f>
      </c>
      <c r="D31">
        <f>IF(A31=TRUE,'IPM Practices'!E37,"")</f>
      </c>
      <c r="E31" t="b">
        <v>0</v>
      </c>
      <c r="F31">
        <f>IF(E31=TRUE,"Suppression Chemical Controls","")</f>
      </c>
      <c r="G31">
        <f>IF(E31=TRUE,'IPM Practices'!D37,"")</f>
      </c>
      <c r="H31">
        <f>IF(E31=TRUE,'IPM Practices'!E37,"")</f>
      </c>
    </row>
    <row r="32" spans="1:8" ht="12.75">
      <c r="A32" t="b">
        <v>0</v>
      </c>
      <c r="B32">
        <f aca="true" t="shared" si="4" ref="B32:B40">IF(A32=TRUE,"Suppression Chemical Controls","")</f>
      </c>
      <c r="C32">
        <f>IF(A32=TRUE,'IPM Practices'!D38,"")</f>
      </c>
      <c r="D32">
        <f>IF(A32=TRUE,'IPM Practices'!E38,"")</f>
      </c>
      <c r="E32" t="b">
        <v>0</v>
      </c>
      <c r="F32">
        <f aca="true" t="shared" si="5" ref="F32:F40">IF(E32=TRUE,"Suppression Chemical Controls","")</f>
      </c>
      <c r="G32">
        <f>IF(E32=TRUE,'IPM Practices'!D38,"")</f>
      </c>
      <c r="H32">
        <f>IF(E32=TRUE,'IPM Practices'!E38,"")</f>
      </c>
    </row>
    <row r="33" spans="1:8" ht="12.75">
      <c r="A33" t="b">
        <v>0</v>
      </c>
      <c r="B33">
        <f t="shared" si="4"/>
      </c>
      <c r="C33">
        <f>IF(A33=TRUE,'IPM Practices'!D39,"")</f>
      </c>
      <c r="D33">
        <f>IF(A33=TRUE,'IPM Practices'!E39,"")</f>
      </c>
      <c r="E33" t="b">
        <v>0</v>
      </c>
      <c r="F33">
        <f t="shared" si="5"/>
      </c>
      <c r="G33">
        <f>IF(E33=TRUE,'IPM Practices'!D39,"")</f>
      </c>
      <c r="H33">
        <f>IF(E33=TRUE,'IPM Practices'!E39,"")</f>
      </c>
    </row>
    <row r="34" spans="1:8" ht="12.75">
      <c r="A34" t="b">
        <v>0</v>
      </c>
      <c r="B34">
        <f t="shared" si="4"/>
      </c>
      <c r="C34">
        <f>IF(A34=TRUE,'IPM Practices'!D40,"")</f>
      </c>
      <c r="D34">
        <f>IF(A34=TRUE,'IPM Practices'!E40,"")</f>
      </c>
      <c r="E34" t="b">
        <v>0</v>
      </c>
      <c r="F34">
        <f t="shared" si="5"/>
      </c>
      <c r="G34">
        <f>IF(E34=TRUE,'IPM Practices'!D40,"")</f>
      </c>
      <c r="H34">
        <f>IF(E34=TRUE,'IPM Practices'!E40,"")</f>
      </c>
    </row>
    <row r="35" spans="1:8" ht="12.75">
      <c r="A35" t="b">
        <v>0</v>
      </c>
      <c r="B35">
        <f t="shared" si="4"/>
      </c>
      <c r="C35">
        <f>IF(A35=TRUE,'IPM Practices'!D41,"")</f>
      </c>
      <c r="D35">
        <f>IF(A35=TRUE,'IPM Practices'!E41,"")</f>
      </c>
      <c r="E35" t="b">
        <v>0</v>
      </c>
      <c r="F35">
        <f t="shared" si="5"/>
      </c>
      <c r="G35">
        <f>IF(E35=TRUE,'IPM Practices'!D41,"")</f>
      </c>
      <c r="H35">
        <f>IF(E35=TRUE,'IPM Practices'!E41,"")</f>
      </c>
    </row>
    <row r="36" spans="1:8" ht="12.75">
      <c r="A36" t="b">
        <v>0</v>
      </c>
      <c r="B36">
        <f t="shared" si="4"/>
      </c>
      <c r="C36">
        <f>IF(A36=TRUE,'IPM Practices'!D42,"")</f>
      </c>
      <c r="D36">
        <f>IF(A36=TRUE,'IPM Practices'!E42,"")</f>
      </c>
      <c r="E36" t="b">
        <v>0</v>
      </c>
      <c r="F36">
        <f t="shared" si="5"/>
      </c>
      <c r="G36">
        <f>IF(E36=TRUE,'IPM Practices'!D42,"")</f>
      </c>
      <c r="H36">
        <f>IF(E36=TRUE,'IPM Practices'!E42,"")</f>
      </c>
    </row>
    <row r="37" spans="1:8" ht="12.75">
      <c r="A37" t="b">
        <v>0</v>
      </c>
      <c r="B37">
        <f t="shared" si="4"/>
      </c>
      <c r="C37">
        <f>IF(A37=TRUE,'IPM Practices'!D43,"")</f>
      </c>
      <c r="D37">
        <f>IF(A37=TRUE,'IPM Practices'!E43,"")</f>
      </c>
      <c r="E37" t="b">
        <v>0</v>
      </c>
      <c r="F37">
        <f t="shared" si="5"/>
      </c>
      <c r="G37">
        <f>IF(E37=TRUE,'IPM Practices'!D43,"")</f>
      </c>
      <c r="H37">
        <f>IF(E37=TRUE,'IPM Practices'!E43,"")</f>
      </c>
    </row>
    <row r="38" spans="1:8" ht="12.75">
      <c r="A38" t="b">
        <v>0</v>
      </c>
      <c r="B38">
        <f t="shared" si="4"/>
      </c>
      <c r="C38">
        <f>IF(A38=TRUE,'IPM Practices'!D44,"")</f>
      </c>
      <c r="D38">
        <f>IF(A38=TRUE,'IPM Practices'!E44,"")</f>
      </c>
      <c r="E38" t="b">
        <v>0</v>
      </c>
      <c r="F38">
        <f t="shared" si="5"/>
      </c>
      <c r="G38">
        <f>IF(E38=TRUE,'IPM Practices'!D44,"")</f>
      </c>
      <c r="H38">
        <f>IF(E38=TRUE,'IPM Practices'!E44,"")</f>
      </c>
    </row>
    <row r="39" spans="1:8" ht="12.75">
      <c r="A39" t="b">
        <v>0</v>
      </c>
      <c r="B39">
        <f t="shared" si="4"/>
      </c>
      <c r="C39">
        <f>IF(A39=TRUE,'IPM Practices'!D45,"")</f>
      </c>
      <c r="D39">
        <f>IF(A39=TRUE,'IPM Practices'!E45,"")</f>
      </c>
      <c r="E39" t="b">
        <v>0</v>
      </c>
      <c r="F39">
        <f t="shared" si="5"/>
      </c>
      <c r="G39">
        <f>IF(E39=TRUE,'IPM Practices'!D45,"")</f>
      </c>
      <c r="H39">
        <f>IF(E39=TRUE,'IPM Practices'!E45,"")</f>
      </c>
    </row>
    <row r="40" spans="1:8" ht="12.75">
      <c r="A40" t="b">
        <v>0</v>
      </c>
      <c r="B40">
        <f t="shared" si="4"/>
      </c>
      <c r="C40">
        <f>IF(A40=TRUE,'IPM Practices'!D46,"")</f>
      </c>
      <c r="D40">
        <f>IF(A40=TRUE,'IPM Practices'!E46,"")</f>
      </c>
      <c r="E40" t="b">
        <v>0</v>
      </c>
      <c r="F40">
        <f t="shared" si="5"/>
      </c>
      <c r="G40">
        <f>IF(E40=TRUE,'IPM Practices'!D46,"")</f>
      </c>
      <c r="H40">
        <f>IF(E40=TRUE,'IPM Practices'!E46,"")</f>
      </c>
    </row>
    <row r="41" spans="1:8" ht="12.75">
      <c r="A41" t="b">
        <v>1</v>
      </c>
      <c r="B41" t="str">
        <f>IF(A41=TRUE,'IPM Practices'!D47,"")</f>
        <v>NOTE:  Additional pesticide use requirements from the 595 Practice Standard:</v>
      </c>
      <c r="C41" t="str">
        <f>IF(A41=TRUE,'IPM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D41" t="str">
        <f>IF(A41=TRUE,'IPM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c r="E41" t="b">
        <v>1</v>
      </c>
      <c r="F41" t="str">
        <f>IF(E41=TRUE,'IPM Practices'!D47,"")</f>
        <v>NOTE:  Additional pesticide use requirements from the 595 Practice Standard:</v>
      </c>
      <c r="G41" t="str">
        <f>IF(E41=TRUE,'IPM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H41" t="str">
        <f>IF(E41=TRUE,'IPM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row>
    <row r="49" ht="12.75">
      <c r="A49">
        <f>SUM('IPM Plan'!C22:I23)</f>
        <v>0</v>
      </c>
    </row>
    <row r="50" spans="1:2" ht="12.75">
      <c r="A50" t="s">
        <v>555</v>
      </c>
      <c r="B50" t="s">
        <v>140</v>
      </c>
    </row>
    <row r="51" spans="1:2" ht="12.75">
      <c r="A51" t="s">
        <v>556</v>
      </c>
      <c r="B51" t="s">
        <v>138</v>
      </c>
    </row>
    <row r="52" spans="1:2" ht="12.75">
      <c r="A52" t="s">
        <v>557</v>
      </c>
      <c r="B52" t="s">
        <v>139</v>
      </c>
    </row>
  </sheetData>
  <sheetProtection/>
  <mergeCells count="2">
    <mergeCell ref="A1:D1"/>
    <mergeCell ref="E1:H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dimension ref="A1:O128"/>
  <sheetViews>
    <sheetView view="pageBreakPreview" zoomScaleSheetLayoutView="100" zoomScalePageLayoutView="0" workbookViewId="0" topLeftCell="A1">
      <selection activeCell="E15" sqref="E15:J15"/>
    </sheetView>
  </sheetViews>
  <sheetFormatPr defaultColWidth="9.140625" defaultRowHeight="12.75"/>
  <cols>
    <col min="1" max="1" width="12.57421875" style="162" customWidth="1"/>
    <col min="2" max="2" width="12.8515625" style="0" customWidth="1"/>
    <col min="4" max="4" width="1.421875" style="0" customWidth="1"/>
    <col min="10" max="10" width="9.00390625" style="0" customWidth="1"/>
    <col min="11" max="11" width="17.00390625" style="0" customWidth="1"/>
    <col min="12" max="12" width="3.7109375" style="0" customWidth="1"/>
    <col min="15" max="15" width="6.00390625" style="0" customWidth="1"/>
  </cols>
  <sheetData>
    <row r="1" spans="1:15" ht="110.25" customHeight="1">
      <c r="A1" s="262" t="s">
        <v>724</v>
      </c>
      <c r="B1" s="262"/>
      <c r="C1" s="262"/>
      <c r="D1" s="262"/>
      <c r="E1" s="262"/>
      <c r="F1" s="262"/>
      <c r="G1" s="262"/>
      <c r="H1" s="262"/>
      <c r="I1" s="262"/>
      <c r="J1" s="262"/>
      <c r="K1" s="263"/>
      <c r="L1" s="34"/>
      <c r="M1" s="203"/>
      <c r="N1" s="203"/>
      <c r="O1" s="203"/>
    </row>
    <row r="2" spans="3:15" ht="30" customHeight="1">
      <c r="C2" s="9" t="s">
        <v>63</v>
      </c>
      <c r="D2" s="9"/>
      <c r="E2" s="267"/>
      <c r="F2" s="268"/>
      <c r="G2" s="268"/>
      <c r="H2" s="268"/>
      <c r="I2" s="268"/>
      <c r="K2" s="203"/>
      <c r="L2" s="203"/>
      <c r="M2" s="203"/>
      <c r="N2" s="203"/>
      <c r="O2" s="203"/>
    </row>
    <row r="3" spans="3:15" ht="12.75">
      <c r="C3" s="9" t="s">
        <v>725</v>
      </c>
      <c r="D3" s="9"/>
      <c r="E3" s="267"/>
      <c r="F3" s="268"/>
      <c r="G3" s="268"/>
      <c r="H3" s="268"/>
      <c r="I3" s="268"/>
      <c r="K3" s="203"/>
      <c r="L3" s="203"/>
      <c r="M3" s="203"/>
      <c r="N3" s="203"/>
      <c r="O3" s="203"/>
    </row>
    <row r="4" spans="3:15" ht="19.5" customHeight="1" thickBot="1">
      <c r="C4" s="9" t="s">
        <v>726</v>
      </c>
      <c r="D4" s="9"/>
      <c r="E4" s="267">
        <f>IF('Farm Info'!E10:I10="","",'Farm Info'!E10:I10)</f>
      </c>
      <c r="F4" s="268"/>
      <c r="G4" s="268"/>
      <c r="H4" s="268"/>
      <c r="I4" s="268"/>
      <c r="K4" s="203"/>
      <c r="L4" s="203"/>
      <c r="M4" s="203"/>
      <c r="N4" s="203"/>
      <c r="O4" s="203"/>
    </row>
    <row r="5" spans="5:15" ht="13.5" thickTop="1">
      <c r="E5" s="267"/>
      <c r="F5" s="268"/>
      <c r="G5" s="268"/>
      <c r="H5" s="268"/>
      <c r="I5" s="268"/>
      <c r="M5" s="276" t="s">
        <v>419</v>
      </c>
      <c r="N5" s="277"/>
      <c r="O5" s="278"/>
    </row>
    <row r="6" spans="5:15" ht="12.75" customHeight="1">
      <c r="E6" s="267">
        <f>IF('Farm Info'!E12:I12="","",'Farm Info'!E12:I12)</f>
      </c>
      <c r="F6" s="268"/>
      <c r="G6" s="268"/>
      <c r="H6" s="268"/>
      <c r="I6" s="268"/>
      <c r="M6" s="279"/>
      <c r="N6" s="280"/>
      <c r="O6" s="281"/>
    </row>
    <row r="7" spans="3:15" ht="21" customHeight="1" thickBot="1">
      <c r="C7" s="9" t="s">
        <v>727</v>
      </c>
      <c r="E7" s="267">
        <f>IF('Farm Info'!E13:I13="","",'Farm Info'!E13:I13)</f>
      </c>
      <c r="F7" s="268"/>
      <c r="G7" s="268"/>
      <c r="H7" s="268"/>
      <c r="I7" s="268"/>
      <c r="M7" s="282"/>
      <c r="N7" s="283"/>
      <c r="O7" s="284"/>
    </row>
    <row r="8" spans="5:9" ht="13.5" thickTop="1">
      <c r="E8" s="162"/>
      <c r="F8" s="162"/>
      <c r="G8" s="162"/>
      <c r="H8" s="162"/>
      <c r="I8" s="162"/>
    </row>
    <row r="9" spans="1:12" ht="13.5" thickBot="1">
      <c r="A9" s="195"/>
      <c r="B9" s="12"/>
      <c r="C9" s="13" t="s">
        <v>728</v>
      </c>
      <c r="D9" s="12"/>
      <c r="E9" s="269"/>
      <c r="F9" s="269"/>
      <c r="G9" s="269"/>
      <c r="H9" s="269"/>
      <c r="I9" s="269"/>
      <c r="J9" s="12"/>
      <c r="K9" s="12"/>
      <c r="L9" s="116"/>
    </row>
    <row r="10" spans="3:10" ht="47.25" customHeight="1">
      <c r="C10" s="14" t="s">
        <v>729</v>
      </c>
      <c r="E10" s="286">
        <f>IF('Farm Info'!E24:J24="","",'Farm Info'!E24:J24)</f>
      </c>
      <c r="F10" s="286"/>
      <c r="G10" s="286"/>
      <c r="H10" s="286"/>
      <c r="I10" s="286"/>
      <c r="J10" s="286"/>
    </row>
    <row r="11" spans="5:10" ht="8.25" customHeight="1">
      <c r="E11" s="209"/>
      <c r="F11" s="209"/>
      <c r="G11" s="209"/>
      <c r="H11" s="209"/>
      <c r="I11" s="209"/>
      <c r="J11" s="209"/>
    </row>
    <row r="12" spans="3:10" ht="28.5" customHeight="1">
      <c r="C12" s="14" t="s">
        <v>730</v>
      </c>
      <c r="E12" s="266"/>
      <c r="F12" s="266"/>
      <c r="G12" s="266"/>
      <c r="H12" s="266"/>
      <c r="I12" s="266"/>
      <c r="J12" s="266"/>
    </row>
    <row r="13" spans="3:10" ht="16.5" customHeight="1">
      <c r="C13" s="14" t="s">
        <v>731</v>
      </c>
      <c r="E13" s="209"/>
      <c r="F13" s="209"/>
      <c r="G13" s="209"/>
      <c r="H13" s="209"/>
      <c r="I13" s="209"/>
      <c r="J13" s="209"/>
    </row>
    <row r="14" spans="3:10" ht="29.25" customHeight="1">
      <c r="C14" s="14" t="s">
        <v>2</v>
      </c>
      <c r="E14" s="266"/>
      <c r="F14" s="266"/>
      <c r="G14" s="266"/>
      <c r="H14" s="266"/>
      <c r="I14" s="266"/>
      <c r="J14" s="266"/>
    </row>
    <row r="15" spans="3:10" ht="29.25" customHeight="1">
      <c r="C15" s="14" t="s">
        <v>5</v>
      </c>
      <c r="E15" s="266"/>
      <c r="F15" s="266"/>
      <c r="G15" s="266"/>
      <c r="H15" s="266"/>
      <c r="I15" s="266"/>
      <c r="J15" s="266"/>
    </row>
    <row r="16" spans="1:12" ht="22.5" customHeight="1" thickBot="1">
      <c r="A16" s="195"/>
      <c r="B16" s="12"/>
      <c r="C16" s="15" t="s">
        <v>4</v>
      </c>
      <c r="D16" s="12"/>
      <c r="E16" s="296">
        <f>IF('Farm Info'!E20:J20="","",'Farm Info'!E20:J20)</f>
      </c>
      <c r="F16" s="296"/>
      <c r="G16" s="296"/>
      <c r="H16" s="296"/>
      <c r="I16" s="296"/>
      <c r="J16" s="296"/>
      <c r="K16" s="12"/>
      <c r="L16" s="116"/>
    </row>
    <row r="17" spans="1:12" ht="23.25" customHeight="1">
      <c r="A17" s="291" t="s">
        <v>733</v>
      </c>
      <c r="B17" s="291"/>
      <c r="C17" s="291"/>
      <c r="D17" s="291"/>
      <c r="E17" s="291"/>
      <c r="F17" s="291"/>
      <c r="G17" s="291"/>
      <c r="H17" s="291"/>
      <c r="I17" s="291"/>
      <c r="J17" s="291"/>
      <c r="K17" s="292"/>
      <c r="L17" s="115"/>
    </row>
    <row r="18" ht="8.25" customHeight="1"/>
    <row r="19" spans="2:10" ht="12.75">
      <c r="B19" s="261" t="s">
        <v>734</v>
      </c>
      <c r="C19" s="261"/>
      <c r="D19" s="261"/>
      <c r="E19" s="261"/>
      <c r="F19" s="261"/>
      <c r="G19" s="261"/>
      <c r="H19" s="261"/>
      <c r="I19" s="261"/>
      <c r="J19" s="261"/>
    </row>
    <row r="20" spans="2:10" ht="11.25" customHeight="1">
      <c r="B20" s="299"/>
      <c r="C20" s="241" t="s">
        <v>735</v>
      </c>
      <c r="D20" s="295"/>
      <c r="E20" s="307" t="s">
        <v>736</v>
      </c>
      <c r="F20" s="307" t="s">
        <v>737</v>
      </c>
      <c r="G20" s="293" t="s">
        <v>738</v>
      </c>
      <c r="H20" s="294"/>
      <c r="I20" s="295"/>
      <c r="J20" s="16"/>
    </row>
    <row r="21" spans="2:9" ht="25.5">
      <c r="B21" s="300"/>
      <c r="C21" s="297"/>
      <c r="D21" s="298"/>
      <c r="E21" s="308"/>
      <c r="F21" s="308"/>
      <c r="G21" s="20" t="s">
        <v>739</v>
      </c>
      <c r="H21" s="21" t="s">
        <v>740</v>
      </c>
      <c r="I21" s="21" t="s">
        <v>741</v>
      </c>
    </row>
    <row r="22" spans="2:9" ht="12.75">
      <c r="B22" s="18" t="s">
        <v>743</v>
      </c>
      <c r="C22" s="303">
        <f>COUNTIF(Link!A3:A9,TRUE)</f>
        <v>0</v>
      </c>
      <c r="D22" s="304"/>
      <c r="E22" s="17">
        <f>COUNTIF(Link!A10:A14,TRUE)</f>
        <v>0</v>
      </c>
      <c r="F22" s="19">
        <f>COUNTIF(Link!A15:A17,TRUE)</f>
        <v>0</v>
      </c>
      <c r="G22" s="19">
        <f>COUNTIF(Link!A18:A26,TRUE)</f>
        <v>0</v>
      </c>
      <c r="H22" s="19">
        <f>COUNTIF(Link!A27:A30,TRUE)</f>
        <v>0</v>
      </c>
      <c r="I22" s="19">
        <f>COUNTIF(Link!A31:A40,TRUE)</f>
        <v>0</v>
      </c>
    </row>
    <row r="23" spans="2:9" ht="12.75">
      <c r="B23" s="18" t="s">
        <v>742</v>
      </c>
      <c r="C23" s="303">
        <f>COUNTIF(Link!E3:E9,TRUE)</f>
        <v>0</v>
      </c>
      <c r="D23" s="304"/>
      <c r="E23" s="17">
        <f>COUNTIF(Link!E10:E14,TRUE)</f>
        <v>0</v>
      </c>
      <c r="F23" s="19">
        <f>COUNTIF(Link!E15:E17,TRUE)</f>
        <v>0</v>
      </c>
      <c r="G23" s="19">
        <f>COUNTIF(Link!E18:E26,TRUE)</f>
        <v>0</v>
      </c>
      <c r="H23" s="19">
        <f>COUNTIF(Link!E27:E30,TRUE)</f>
        <v>0</v>
      </c>
      <c r="I23" s="19">
        <f>COUNTIF(Link!E31:E40,TRUE)</f>
        <v>0</v>
      </c>
    </row>
    <row r="24" spans="2:9" ht="25.5">
      <c r="B24" s="31" t="s">
        <v>558</v>
      </c>
      <c r="C24" s="305">
        <v>7</v>
      </c>
      <c r="D24" s="306"/>
      <c r="E24" s="29">
        <v>5</v>
      </c>
      <c r="F24" s="30">
        <v>3</v>
      </c>
      <c r="G24" s="30">
        <v>9</v>
      </c>
      <c r="H24" s="30">
        <v>4</v>
      </c>
      <c r="I24" s="30">
        <v>12</v>
      </c>
    </row>
    <row r="26" spans="2:6" ht="14.25" customHeight="1">
      <c r="B26" s="234" t="s">
        <v>38</v>
      </c>
      <c r="C26" s="234"/>
      <c r="D26" s="301"/>
      <c r="E26" s="302" t="str">
        <f>IF(Link!A49&lt;11.5,Link!A50,IF(Link!A49&gt;20,Link!A52,Link!A51))</f>
        <v>Base</v>
      </c>
      <c r="F26" s="295"/>
    </row>
    <row r="27" spans="1:9" ht="51.75" customHeight="1">
      <c r="A27" s="32" t="s">
        <v>39</v>
      </c>
      <c r="B27" s="273" t="str">
        <f>IF(E26="Base",Link!B50,IF(E26="Medium",Link!B51,Link!B52))</f>
        <v>This is the lowest level available for intensive IPM.  Consider adding more practices in new areas.  See the table above to compare number of practices you are implementing to areas of potential practices.</v>
      </c>
      <c r="C27" s="274"/>
      <c r="D27" s="274"/>
      <c r="E27" s="274"/>
      <c r="F27" s="274"/>
      <c r="G27" s="274"/>
      <c r="H27" s="274"/>
      <c r="I27" s="275"/>
    </row>
    <row r="29" spans="1:12" ht="18">
      <c r="A29" s="290" t="s">
        <v>744</v>
      </c>
      <c r="B29" s="290"/>
      <c r="C29" s="290"/>
      <c r="D29" s="290"/>
      <c r="E29" s="290"/>
      <c r="F29" s="290"/>
      <c r="G29" s="290"/>
      <c r="H29" s="290"/>
      <c r="I29" s="290"/>
      <c r="J29" s="290"/>
      <c r="K29" s="263"/>
      <c r="L29" s="34"/>
    </row>
    <row r="30" spans="2:10" ht="27.75" customHeight="1">
      <c r="B30" s="264" t="s">
        <v>745</v>
      </c>
      <c r="C30" s="264"/>
      <c r="D30" s="264"/>
      <c r="E30" s="264"/>
      <c r="F30" s="264"/>
      <c r="G30" s="264"/>
      <c r="H30" s="264"/>
      <c r="I30" s="264"/>
      <c r="J30" s="265"/>
    </row>
    <row r="31" spans="1:12" ht="24.75" customHeight="1">
      <c r="A31" s="170" t="s">
        <v>171</v>
      </c>
      <c r="B31" s="285" t="s">
        <v>552</v>
      </c>
      <c r="C31" s="287"/>
      <c r="D31" s="288"/>
      <c r="E31" s="288"/>
      <c r="F31" s="289"/>
      <c r="G31" s="285" t="str">
        <f>'IPM Practices'!F8</f>
        <v>Onion</v>
      </c>
      <c r="H31" s="274"/>
      <c r="I31" s="274"/>
      <c r="J31" s="275"/>
      <c r="K31" s="208" t="s">
        <v>40</v>
      </c>
      <c r="L31" s="210"/>
    </row>
    <row r="32" spans="1:12" ht="103.5" customHeight="1">
      <c r="A32" s="204" t="s">
        <v>22</v>
      </c>
      <c r="B32" s="272" t="s">
        <v>369</v>
      </c>
      <c r="C32" s="238"/>
      <c r="D32" s="238"/>
      <c r="E32" s="238"/>
      <c r="F32" s="238"/>
      <c r="G32" s="272" t="s">
        <v>368</v>
      </c>
      <c r="H32" s="238"/>
      <c r="I32" s="238"/>
      <c r="J32" s="239"/>
      <c r="K32" s="19"/>
      <c r="L32" s="116"/>
    </row>
    <row r="33" spans="1:12" ht="54" customHeight="1">
      <c r="A33" s="204"/>
      <c r="B33" s="272"/>
      <c r="C33" s="238"/>
      <c r="D33" s="238"/>
      <c r="E33" s="238"/>
      <c r="F33" s="239"/>
      <c r="G33" s="272"/>
      <c r="H33" s="238"/>
      <c r="I33" s="238"/>
      <c r="J33" s="239"/>
      <c r="K33" s="19"/>
      <c r="L33" s="116"/>
    </row>
    <row r="34" spans="1:12" ht="141.75" customHeight="1">
      <c r="A34" s="204"/>
      <c r="B34" s="272"/>
      <c r="C34" s="238"/>
      <c r="D34" s="238"/>
      <c r="E34" s="238"/>
      <c r="F34" s="238"/>
      <c r="G34" s="272"/>
      <c r="H34" s="238"/>
      <c r="I34" s="238"/>
      <c r="J34" s="239"/>
      <c r="K34" s="19"/>
      <c r="L34" s="116"/>
    </row>
    <row r="35" spans="1:12" ht="99" customHeight="1">
      <c r="A35" s="204"/>
      <c r="B35" s="272"/>
      <c r="C35" s="238"/>
      <c r="D35" s="238"/>
      <c r="E35" s="238"/>
      <c r="F35" s="238"/>
      <c r="G35" s="272"/>
      <c r="H35" s="238"/>
      <c r="I35" s="238"/>
      <c r="J35" s="239"/>
      <c r="K35" s="19"/>
      <c r="L35" s="116"/>
    </row>
    <row r="36" spans="1:12" ht="88.5" customHeight="1">
      <c r="A36" s="204"/>
      <c r="B36" s="272"/>
      <c r="C36" s="238"/>
      <c r="D36" s="238"/>
      <c r="E36" s="238"/>
      <c r="F36" s="238"/>
      <c r="G36" s="272"/>
      <c r="H36" s="238"/>
      <c r="I36" s="238"/>
      <c r="J36" s="239"/>
      <c r="K36" s="19"/>
      <c r="L36" s="116"/>
    </row>
    <row r="37" spans="1:12" ht="88.5" customHeight="1">
      <c r="A37" s="204"/>
      <c r="B37" s="272"/>
      <c r="C37" s="238"/>
      <c r="D37" s="238"/>
      <c r="E37" s="238"/>
      <c r="F37" s="238"/>
      <c r="G37" s="272"/>
      <c r="H37" s="238"/>
      <c r="I37" s="238"/>
      <c r="J37" s="239"/>
      <c r="K37" s="19"/>
      <c r="L37" s="116"/>
    </row>
    <row r="38" spans="1:12" ht="88.5" customHeight="1">
      <c r="A38" s="204"/>
      <c r="B38" s="272"/>
      <c r="C38" s="238"/>
      <c r="D38" s="238"/>
      <c r="E38" s="238"/>
      <c r="F38" s="238"/>
      <c r="G38" s="272"/>
      <c r="H38" s="238"/>
      <c r="I38" s="238"/>
      <c r="J38" s="239"/>
      <c r="K38" s="19"/>
      <c r="L38" s="116"/>
    </row>
    <row r="39" spans="1:12" ht="88.5" customHeight="1">
      <c r="A39" s="204"/>
      <c r="B39" s="272"/>
      <c r="C39" s="238"/>
      <c r="D39" s="238"/>
      <c r="E39" s="238"/>
      <c r="F39" s="238"/>
      <c r="G39" s="272"/>
      <c r="H39" s="238"/>
      <c r="I39" s="238"/>
      <c r="J39" s="239"/>
      <c r="K39" s="19"/>
      <c r="L39" s="116"/>
    </row>
    <row r="40" spans="1:12" ht="88.5" customHeight="1">
      <c r="A40" s="204"/>
      <c r="B40" s="272"/>
      <c r="C40" s="238"/>
      <c r="D40" s="238"/>
      <c r="E40" s="238"/>
      <c r="F40" s="238"/>
      <c r="G40" s="272"/>
      <c r="H40" s="238"/>
      <c r="I40" s="238"/>
      <c r="J40" s="239"/>
      <c r="K40" s="19"/>
      <c r="L40" s="116"/>
    </row>
    <row r="41" spans="1:12" ht="88.5" customHeight="1">
      <c r="A41" s="204"/>
      <c r="B41" s="272"/>
      <c r="C41" s="238"/>
      <c r="D41" s="238"/>
      <c r="E41" s="238"/>
      <c r="F41" s="238"/>
      <c r="G41" s="272"/>
      <c r="H41" s="238"/>
      <c r="I41" s="238"/>
      <c r="J41" s="239"/>
      <c r="K41" s="19"/>
      <c r="L41" s="116"/>
    </row>
    <row r="42" spans="1:12" ht="12.75" customHeight="1">
      <c r="A42" s="204"/>
      <c r="B42" s="272"/>
      <c r="C42" s="238"/>
      <c r="D42" s="238"/>
      <c r="E42" s="238"/>
      <c r="F42" s="238"/>
      <c r="G42" s="272"/>
      <c r="H42" s="238"/>
      <c r="I42" s="238"/>
      <c r="J42" s="239"/>
      <c r="K42" s="19"/>
      <c r="L42" s="116"/>
    </row>
    <row r="43" spans="1:12" ht="12.75" customHeight="1">
      <c r="A43" s="204"/>
      <c r="B43" s="272"/>
      <c r="C43" s="238"/>
      <c r="D43" s="238"/>
      <c r="E43" s="238"/>
      <c r="F43" s="238"/>
      <c r="G43" s="272"/>
      <c r="H43" s="238"/>
      <c r="I43" s="238"/>
      <c r="J43" s="239"/>
      <c r="K43" s="19"/>
      <c r="L43" s="116"/>
    </row>
    <row r="44" spans="1:12" ht="12.75" customHeight="1">
      <c r="A44" s="204"/>
      <c r="B44" s="272"/>
      <c r="C44" s="238"/>
      <c r="D44" s="238"/>
      <c r="E44" s="238"/>
      <c r="F44" s="238"/>
      <c r="G44" s="272"/>
      <c r="H44" s="238"/>
      <c r="I44" s="238"/>
      <c r="J44" s="239"/>
      <c r="K44" s="19"/>
      <c r="L44" s="116"/>
    </row>
    <row r="45" spans="1:12" ht="12.75" customHeight="1">
      <c r="A45" s="204"/>
      <c r="B45" s="272"/>
      <c r="C45" s="238"/>
      <c r="D45" s="238"/>
      <c r="E45" s="238"/>
      <c r="F45" s="238"/>
      <c r="G45" s="272"/>
      <c r="H45" s="238"/>
      <c r="I45" s="238"/>
      <c r="J45" s="239"/>
      <c r="K45" s="19"/>
      <c r="L45" s="116"/>
    </row>
    <row r="46" spans="1:12" ht="12.75" customHeight="1">
      <c r="A46" s="204"/>
      <c r="B46" s="272"/>
      <c r="C46" s="238"/>
      <c r="D46" s="238"/>
      <c r="E46" s="238"/>
      <c r="F46" s="238"/>
      <c r="G46" s="272"/>
      <c r="H46" s="238"/>
      <c r="I46" s="238"/>
      <c r="J46" s="239"/>
      <c r="K46" s="19"/>
      <c r="L46" s="116"/>
    </row>
    <row r="47" spans="1:12" ht="12.75">
      <c r="A47" s="204"/>
      <c r="B47" s="272"/>
      <c r="C47" s="238"/>
      <c r="D47" s="238"/>
      <c r="E47" s="238"/>
      <c r="F47" s="238"/>
      <c r="G47" s="272"/>
      <c r="H47" s="238"/>
      <c r="I47" s="238"/>
      <c r="J47" s="239"/>
      <c r="K47" s="19"/>
      <c r="L47" s="116"/>
    </row>
    <row r="48" spans="1:12" ht="12.75">
      <c r="A48" s="204"/>
      <c r="B48" s="272"/>
      <c r="C48" s="238"/>
      <c r="D48" s="238"/>
      <c r="E48" s="238"/>
      <c r="F48" s="238"/>
      <c r="G48" s="272"/>
      <c r="H48" s="238"/>
      <c r="I48" s="238"/>
      <c r="J48" s="239"/>
      <c r="K48" s="19"/>
      <c r="L48" s="116"/>
    </row>
    <row r="49" spans="1:12" ht="12.75">
      <c r="A49" s="204"/>
      <c r="B49" s="272"/>
      <c r="C49" s="238"/>
      <c r="D49" s="238"/>
      <c r="E49" s="238"/>
      <c r="F49" s="238"/>
      <c r="G49" s="272"/>
      <c r="H49" s="238"/>
      <c r="I49" s="238"/>
      <c r="J49" s="239"/>
      <c r="K49" s="19"/>
      <c r="L49" s="116"/>
    </row>
    <row r="50" spans="1:12" ht="12.75">
      <c r="A50" s="204"/>
      <c r="B50" s="272"/>
      <c r="C50" s="238"/>
      <c r="D50" s="238"/>
      <c r="E50" s="238"/>
      <c r="F50" s="238"/>
      <c r="G50" s="272"/>
      <c r="H50" s="238"/>
      <c r="I50" s="238"/>
      <c r="J50" s="239"/>
      <c r="K50" s="19"/>
      <c r="L50" s="116"/>
    </row>
    <row r="51" spans="1:12" ht="12.75">
      <c r="A51" s="204"/>
      <c r="B51" s="272"/>
      <c r="C51" s="238"/>
      <c r="D51" s="238"/>
      <c r="E51" s="238"/>
      <c r="F51" s="238"/>
      <c r="G51" s="272"/>
      <c r="H51" s="238"/>
      <c r="I51" s="238"/>
      <c r="J51" s="239"/>
      <c r="K51" s="19"/>
      <c r="L51" s="116"/>
    </row>
    <row r="52" spans="1:12" ht="12.75">
      <c r="A52" s="204"/>
      <c r="B52" s="272"/>
      <c r="C52" s="238"/>
      <c r="D52" s="238"/>
      <c r="E52" s="238"/>
      <c r="F52" s="238"/>
      <c r="G52" s="272"/>
      <c r="H52" s="238"/>
      <c r="I52" s="238"/>
      <c r="J52" s="239"/>
      <c r="K52" s="19"/>
      <c r="L52" s="116"/>
    </row>
    <row r="53" spans="1:12" ht="12.75">
      <c r="A53" s="204"/>
      <c r="B53" s="272"/>
      <c r="C53" s="238"/>
      <c r="D53" s="238"/>
      <c r="E53" s="238"/>
      <c r="F53" s="238"/>
      <c r="G53" s="272"/>
      <c r="H53" s="238"/>
      <c r="I53" s="238"/>
      <c r="J53" s="239"/>
      <c r="K53" s="19"/>
      <c r="L53" s="116"/>
    </row>
    <row r="54" spans="1:12" ht="12.75">
      <c r="A54" s="204"/>
      <c r="B54" s="272"/>
      <c r="C54" s="238"/>
      <c r="D54" s="238"/>
      <c r="E54" s="238"/>
      <c r="F54" s="238"/>
      <c r="G54" s="272"/>
      <c r="H54" s="238"/>
      <c r="I54" s="238"/>
      <c r="J54" s="239"/>
      <c r="K54" s="19"/>
      <c r="L54" s="116"/>
    </row>
    <row r="55" spans="1:12" ht="12.75">
      <c r="A55" s="204"/>
      <c r="B55" s="272"/>
      <c r="C55" s="238"/>
      <c r="D55" s="238"/>
      <c r="E55" s="238"/>
      <c r="F55" s="238"/>
      <c r="G55" s="272"/>
      <c r="H55" s="238"/>
      <c r="I55" s="238"/>
      <c r="J55" s="239"/>
      <c r="K55" s="19"/>
      <c r="L55" s="116"/>
    </row>
    <row r="56" spans="1:12" ht="12.75">
      <c r="A56" s="204"/>
      <c r="B56" s="272"/>
      <c r="C56" s="238"/>
      <c r="D56" s="238"/>
      <c r="E56" s="238"/>
      <c r="F56" s="238"/>
      <c r="G56" s="272"/>
      <c r="H56" s="238"/>
      <c r="I56" s="238"/>
      <c r="J56" s="239"/>
      <c r="K56" s="19"/>
      <c r="L56" s="116"/>
    </row>
    <row r="57" spans="1:12" ht="12.75">
      <c r="A57" s="204"/>
      <c r="B57" s="272"/>
      <c r="C57" s="238"/>
      <c r="D57" s="238"/>
      <c r="E57" s="238"/>
      <c r="F57" s="238"/>
      <c r="G57" s="272"/>
      <c r="H57" s="238"/>
      <c r="I57" s="238"/>
      <c r="J57" s="239"/>
      <c r="K57" s="19"/>
      <c r="L57" s="116"/>
    </row>
    <row r="58" spans="1:12" ht="12.75">
      <c r="A58" s="204"/>
      <c r="B58" s="272"/>
      <c r="C58" s="238"/>
      <c r="D58" s="238"/>
      <c r="E58" s="238"/>
      <c r="F58" s="238"/>
      <c r="G58" s="272"/>
      <c r="H58" s="238"/>
      <c r="I58" s="238"/>
      <c r="J58" s="239"/>
      <c r="K58" s="19"/>
      <c r="L58" s="116"/>
    </row>
    <row r="59" spans="1:12" ht="12.75">
      <c r="A59" s="204"/>
      <c r="B59" s="272"/>
      <c r="C59" s="238"/>
      <c r="D59" s="238"/>
      <c r="E59" s="238"/>
      <c r="F59" s="238"/>
      <c r="G59" s="272"/>
      <c r="H59" s="238"/>
      <c r="I59" s="238"/>
      <c r="J59" s="239"/>
      <c r="K59" s="19"/>
      <c r="L59" s="116"/>
    </row>
    <row r="60" spans="1:12" ht="12.75">
      <c r="A60" s="204"/>
      <c r="B60" s="272"/>
      <c r="C60" s="238"/>
      <c r="D60" s="238"/>
      <c r="E60" s="238"/>
      <c r="F60" s="238"/>
      <c r="G60" s="272"/>
      <c r="H60" s="238"/>
      <c r="I60" s="238"/>
      <c r="J60" s="239"/>
      <c r="K60" s="19"/>
      <c r="L60" s="116"/>
    </row>
    <row r="61" spans="1:12" ht="12.75">
      <c r="A61" s="204"/>
      <c r="B61" s="272"/>
      <c r="C61" s="238"/>
      <c r="D61" s="238"/>
      <c r="E61" s="238"/>
      <c r="F61" s="238"/>
      <c r="G61" s="272"/>
      <c r="H61" s="238"/>
      <c r="I61" s="238"/>
      <c r="J61" s="239"/>
      <c r="K61" s="19"/>
      <c r="L61" s="116"/>
    </row>
    <row r="62" spans="1:12" ht="12.75">
      <c r="A62" s="204"/>
      <c r="B62" s="272"/>
      <c r="C62" s="238"/>
      <c r="D62" s="238"/>
      <c r="E62" s="238"/>
      <c r="F62" s="238"/>
      <c r="G62" s="272"/>
      <c r="H62" s="238"/>
      <c r="I62" s="238"/>
      <c r="J62" s="239"/>
      <c r="K62" s="19"/>
      <c r="L62" s="116"/>
    </row>
    <row r="63" spans="1:12" ht="12.75">
      <c r="A63" s="204"/>
      <c r="B63" s="272"/>
      <c r="C63" s="238"/>
      <c r="D63" s="238"/>
      <c r="E63" s="238"/>
      <c r="F63" s="238"/>
      <c r="G63" s="272"/>
      <c r="H63" s="238"/>
      <c r="I63" s="238"/>
      <c r="J63" s="239"/>
      <c r="K63" s="19"/>
      <c r="L63" s="116"/>
    </row>
    <row r="64" spans="1:12" ht="12.75">
      <c r="A64" s="204"/>
      <c r="B64" s="272"/>
      <c r="C64" s="238"/>
      <c r="D64" s="238"/>
      <c r="E64" s="238"/>
      <c r="F64" s="238"/>
      <c r="G64" s="272"/>
      <c r="H64" s="238"/>
      <c r="I64" s="238"/>
      <c r="J64" s="239"/>
      <c r="K64" s="19"/>
      <c r="L64" s="116"/>
    </row>
    <row r="65" spans="1:12" ht="12.75">
      <c r="A65" s="204"/>
      <c r="B65" s="272"/>
      <c r="C65" s="238"/>
      <c r="D65" s="238"/>
      <c r="E65" s="238"/>
      <c r="F65" s="238"/>
      <c r="G65" s="272"/>
      <c r="H65" s="238"/>
      <c r="I65" s="238"/>
      <c r="J65" s="239"/>
      <c r="K65" s="19"/>
      <c r="L65" s="116"/>
    </row>
    <row r="66" spans="1:12" ht="12.75">
      <c r="A66" s="204"/>
      <c r="B66" s="272"/>
      <c r="C66" s="238"/>
      <c r="D66" s="238"/>
      <c r="E66" s="238"/>
      <c r="F66" s="238"/>
      <c r="G66" s="272"/>
      <c r="H66" s="238"/>
      <c r="I66" s="238"/>
      <c r="J66" s="239"/>
      <c r="K66" s="19"/>
      <c r="L66" s="116"/>
    </row>
    <row r="67" spans="1:12" ht="12.75">
      <c r="A67" s="204"/>
      <c r="B67" s="272"/>
      <c r="C67" s="238"/>
      <c r="D67" s="238"/>
      <c r="E67" s="238"/>
      <c r="F67" s="238"/>
      <c r="G67" s="272"/>
      <c r="H67" s="238"/>
      <c r="I67" s="238"/>
      <c r="J67" s="239"/>
      <c r="K67" s="19"/>
      <c r="L67" s="116"/>
    </row>
    <row r="68" spans="1:12" ht="12.75">
      <c r="A68" s="204"/>
      <c r="B68" s="272"/>
      <c r="C68" s="238"/>
      <c r="D68" s="238"/>
      <c r="E68" s="238"/>
      <c r="F68" s="238"/>
      <c r="G68" s="272"/>
      <c r="H68" s="238"/>
      <c r="I68" s="238"/>
      <c r="J68" s="239"/>
      <c r="K68" s="19"/>
      <c r="L68" s="116"/>
    </row>
    <row r="69" spans="1:12" ht="12.75">
      <c r="A69" s="204"/>
      <c r="B69" s="272"/>
      <c r="C69" s="238"/>
      <c r="D69" s="238"/>
      <c r="E69" s="238"/>
      <c r="F69" s="238"/>
      <c r="G69" s="272"/>
      <c r="H69" s="238"/>
      <c r="I69" s="238"/>
      <c r="J69" s="239"/>
      <c r="K69" s="19"/>
      <c r="L69" s="116"/>
    </row>
    <row r="70" spans="1:12" ht="12.75">
      <c r="A70" s="204"/>
      <c r="B70" s="272"/>
      <c r="C70" s="238"/>
      <c r="D70" s="238"/>
      <c r="E70" s="238"/>
      <c r="F70" s="238"/>
      <c r="G70" s="272"/>
      <c r="H70" s="238"/>
      <c r="I70" s="238"/>
      <c r="J70" s="239"/>
      <c r="K70" s="19"/>
      <c r="L70" s="116"/>
    </row>
    <row r="71" spans="1:12" ht="12.75">
      <c r="A71" s="204"/>
      <c r="B71" s="272"/>
      <c r="C71" s="238"/>
      <c r="D71" s="238"/>
      <c r="E71" s="238"/>
      <c r="F71" s="238"/>
      <c r="G71" s="272"/>
      <c r="H71" s="238"/>
      <c r="I71" s="238"/>
      <c r="J71" s="239"/>
      <c r="K71" s="19"/>
      <c r="L71" s="116"/>
    </row>
    <row r="72" spans="1:12" ht="12.75">
      <c r="A72" s="205"/>
      <c r="B72" s="272"/>
      <c r="C72" s="238"/>
      <c r="D72" s="238"/>
      <c r="E72" s="238"/>
      <c r="F72" s="238"/>
      <c r="G72" s="272"/>
      <c r="H72" s="238"/>
      <c r="I72" s="238"/>
      <c r="J72" s="239"/>
      <c r="K72" s="19"/>
      <c r="L72" s="116"/>
    </row>
    <row r="73" spans="1:12" ht="12.75">
      <c r="A73" s="205"/>
      <c r="B73" s="272"/>
      <c r="C73" s="238"/>
      <c r="D73" s="238"/>
      <c r="E73" s="238"/>
      <c r="F73" s="238"/>
      <c r="G73" s="272"/>
      <c r="H73" s="238"/>
      <c r="I73" s="238"/>
      <c r="J73" s="239"/>
      <c r="K73" s="19"/>
      <c r="L73" s="116"/>
    </row>
    <row r="74" spans="1:12" ht="12.75">
      <c r="A74" s="205"/>
      <c r="B74" s="272"/>
      <c r="C74" s="238"/>
      <c r="D74" s="238"/>
      <c r="E74" s="238"/>
      <c r="F74" s="238"/>
      <c r="G74" s="272"/>
      <c r="H74" s="238"/>
      <c r="I74" s="238"/>
      <c r="J74" s="239"/>
      <c r="K74" s="19"/>
      <c r="L74" s="116"/>
    </row>
    <row r="75" spans="1:12" ht="12.75">
      <c r="A75" s="205"/>
      <c r="B75" s="272"/>
      <c r="C75" s="238"/>
      <c r="D75" s="238"/>
      <c r="E75" s="238"/>
      <c r="F75" s="238"/>
      <c r="G75" s="272"/>
      <c r="H75" s="238"/>
      <c r="I75" s="238"/>
      <c r="J75" s="239"/>
      <c r="K75" s="19"/>
      <c r="L75" s="116"/>
    </row>
    <row r="76" spans="1:12" ht="12.75">
      <c r="A76" s="205"/>
      <c r="B76" s="272"/>
      <c r="C76" s="238"/>
      <c r="D76" s="238"/>
      <c r="E76" s="238"/>
      <c r="F76" s="238"/>
      <c r="G76" s="272"/>
      <c r="H76" s="238"/>
      <c r="I76" s="238"/>
      <c r="J76" s="239"/>
      <c r="K76" s="19"/>
      <c r="L76" s="116"/>
    </row>
    <row r="77" spans="1:12" ht="12.75">
      <c r="A77" s="205"/>
      <c r="B77" s="272"/>
      <c r="C77" s="238"/>
      <c r="D77" s="238"/>
      <c r="E77" s="238"/>
      <c r="F77" s="238"/>
      <c r="G77" s="272"/>
      <c r="H77" s="238"/>
      <c r="I77" s="238"/>
      <c r="J77" s="239"/>
      <c r="K77" s="19"/>
      <c r="L77" s="116"/>
    </row>
    <row r="78" spans="1:12" ht="12.75">
      <c r="A78" s="205"/>
      <c r="B78" s="272"/>
      <c r="C78" s="238"/>
      <c r="D78" s="238"/>
      <c r="E78" s="238"/>
      <c r="F78" s="238"/>
      <c r="G78" s="272"/>
      <c r="H78" s="238"/>
      <c r="I78" s="238"/>
      <c r="J78" s="239"/>
      <c r="K78" s="19"/>
      <c r="L78" s="116"/>
    </row>
    <row r="79" spans="1:12" ht="18">
      <c r="A79" s="270" t="s">
        <v>746</v>
      </c>
      <c r="B79" s="270"/>
      <c r="C79" s="270"/>
      <c r="D79" s="270"/>
      <c r="E79" s="270"/>
      <c r="F79" s="270"/>
      <c r="G79" s="270"/>
      <c r="H79" s="270"/>
      <c r="I79" s="270"/>
      <c r="J79" s="270"/>
      <c r="K79" s="271"/>
      <c r="L79" s="115"/>
    </row>
    <row r="80" spans="2:10" ht="27.75" customHeight="1">
      <c r="B80" s="264" t="s">
        <v>160</v>
      </c>
      <c r="C80" s="264"/>
      <c r="D80" s="264"/>
      <c r="E80" s="264"/>
      <c r="F80" s="264"/>
      <c r="G80" s="264"/>
      <c r="H80" s="264"/>
      <c r="I80" s="264"/>
      <c r="J80" s="265"/>
    </row>
    <row r="81" spans="1:12" ht="27.75" customHeight="1">
      <c r="A81" s="170" t="s">
        <v>171</v>
      </c>
      <c r="B81" s="285" t="s">
        <v>552</v>
      </c>
      <c r="C81" s="287"/>
      <c r="D81" s="288"/>
      <c r="E81" s="288"/>
      <c r="F81" s="289"/>
      <c r="G81" s="285" t="str">
        <f>'IPM Practices'!F8</f>
        <v>Onion</v>
      </c>
      <c r="H81" s="309"/>
      <c r="I81" s="309"/>
      <c r="J81" s="310"/>
      <c r="K81" s="208" t="s">
        <v>40</v>
      </c>
      <c r="L81" s="210"/>
    </row>
    <row r="82" spans="1:12" ht="90.75" customHeight="1">
      <c r="A82" s="204" t="s">
        <v>22</v>
      </c>
      <c r="B82" s="272" t="s">
        <v>369</v>
      </c>
      <c r="C82" s="238"/>
      <c r="D82" s="238"/>
      <c r="E82" s="238"/>
      <c r="F82" s="239"/>
      <c r="G82" s="272" t="s">
        <v>368</v>
      </c>
      <c r="H82" s="238"/>
      <c r="I82" s="238"/>
      <c r="J82" s="239"/>
      <c r="K82" s="19"/>
      <c r="L82" s="116"/>
    </row>
    <row r="83" spans="1:12" ht="90.75" customHeight="1">
      <c r="A83" s="204"/>
      <c r="B83" s="272"/>
      <c r="C83" s="238"/>
      <c r="D83" s="238"/>
      <c r="E83" s="238"/>
      <c r="F83" s="239"/>
      <c r="G83" s="272"/>
      <c r="H83" s="238"/>
      <c r="I83" s="238"/>
      <c r="J83" s="239"/>
      <c r="K83" s="19"/>
      <c r="L83" s="116"/>
    </row>
    <row r="84" spans="1:12" ht="144.75" customHeight="1">
      <c r="A84" s="204"/>
      <c r="B84" s="272"/>
      <c r="C84" s="238"/>
      <c r="D84" s="238"/>
      <c r="E84" s="238"/>
      <c r="F84" s="239"/>
      <c r="G84" s="272"/>
      <c r="H84" s="238"/>
      <c r="I84" s="238"/>
      <c r="J84" s="239"/>
      <c r="K84" s="19"/>
      <c r="L84" s="116"/>
    </row>
    <row r="85" spans="1:12" ht="90.75" customHeight="1">
      <c r="A85" s="204"/>
      <c r="B85" s="272"/>
      <c r="C85" s="238"/>
      <c r="D85" s="238"/>
      <c r="E85" s="238"/>
      <c r="F85" s="239"/>
      <c r="G85" s="272"/>
      <c r="H85" s="238"/>
      <c r="I85" s="238"/>
      <c r="J85" s="239"/>
      <c r="K85" s="19"/>
      <c r="L85" s="116"/>
    </row>
    <row r="86" spans="1:12" ht="90.75" customHeight="1">
      <c r="A86" s="204"/>
      <c r="B86" s="272"/>
      <c r="C86" s="238"/>
      <c r="D86" s="238"/>
      <c r="E86" s="238"/>
      <c r="F86" s="239"/>
      <c r="G86" s="272"/>
      <c r="H86" s="238"/>
      <c r="I86" s="238"/>
      <c r="J86" s="239"/>
      <c r="K86" s="19"/>
      <c r="L86" s="116"/>
    </row>
    <row r="87" spans="1:12" ht="12.75">
      <c r="A87" s="204"/>
      <c r="B87" s="272"/>
      <c r="C87" s="238"/>
      <c r="D87" s="238"/>
      <c r="E87" s="238"/>
      <c r="F87" s="239"/>
      <c r="G87" s="272"/>
      <c r="H87" s="238"/>
      <c r="I87" s="238"/>
      <c r="J87" s="239"/>
      <c r="K87" s="19"/>
      <c r="L87" s="116"/>
    </row>
    <row r="88" spans="1:12" ht="12.75">
      <c r="A88" s="204"/>
      <c r="B88" s="272"/>
      <c r="C88" s="238"/>
      <c r="D88" s="238"/>
      <c r="E88" s="238"/>
      <c r="F88" s="239"/>
      <c r="G88" s="272"/>
      <c r="H88" s="238"/>
      <c r="I88" s="238"/>
      <c r="J88" s="239"/>
      <c r="K88" s="19"/>
      <c r="L88" s="116"/>
    </row>
    <row r="89" spans="1:12" ht="12.75">
      <c r="A89" s="204"/>
      <c r="B89" s="272"/>
      <c r="C89" s="238"/>
      <c r="D89" s="238"/>
      <c r="E89" s="238"/>
      <c r="F89" s="239"/>
      <c r="G89" s="272"/>
      <c r="H89" s="238"/>
      <c r="I89" s="238"/>
      <c r="J89" s="239"/>
      <c r="K89" s="19"/>
      <c r="L89" s="116"/>
    </row>
    <row r="90" spans="1:12" ht="12.75">
      <c r="A90" s="204"/>
      <c r="B90" s="272"/>
      <c r="C90" s="238"/>
      <c r="D90" s="238"/>
      <c r="E90" s="238"/>
      <c r="F90" s="239"/>
      <c r="G90" s="272"/>
      <c r="H90" s="238"/>
      <c r="I90" s="238"/>
      <c r="J90" s="239"/>
      <c r="K90" s="19"/>
      <c r="L90" s="116"/>
    </row>
    <row r="91" spans="1:12" ht="12.75">
      <c r="A91" s="204"/>
      <c r="B91" s="272"/>
      <c r="C91" s="238"/>
      <c r="D91" s="238"/>
      <c r="E91" s="238"/>
      <c r="F91" s="239"/>
      <c r="G91" s="272"/>
      <c r="H91" s="238"/>
      <c r="I91" s="238"/>
      <c r="J91" s="239"/>
      <c r="K91" s="19"/>
      <c r="L91" s="116"/>
    </row>
    <row r="92" spans="1:12" ht="12.75">
      <c r="A92" s="204"/>
      <c r="B92" s="272"/>
      <c r="C92" s="238"/>
      <c r="D92" s="238"/>
      <c r="E92" s="238"/>
      <c r="F92" s="239"/>
      <c r="G92" s="272"/>
      <c r="H92" s="238"/>
      <c r="I92" s="238"/>
      <c r="J92" s="239"/>
      <c r="K92" s="19"/>
      <c r="L92" s="116"/>
    </row>
    <row r="93" spans="1:12" ht="12.75">
      <c r="A93" s="204"/>
      <c r="B93" s="272"/>
      <c r="C93" s="238"/>
      <c r="D93" s="238"/>
      <c r="E93" s="238"/>
      <c r="F93" s="239"/>
      <c r="G93" s="272"/>
      <c r="H93" s="238"/>
      <c r="I93" s="238"/>
      <c r="J93" s="239"/>
      <c r="K93" s="19"/>
      <c r="L93" s="116"/>
    </row>
    <row r="94" spans="1:12" ht="12.75">
      <c r="A94" s="204"/>
      <c r="B94" s="272"/>
      <c r="C94" s="238"/>
      <c r="D94" s="238"/>
      <c r="E94" s="238"/>
      <c r="F94" s="239"/>
      <c r="G94" s="272"/>
      <c r="H94" s="238"/>
      <c r="I94" s="238"/>
      <c r="J94" s="239"/>
      <c r="K94" s="19"/>
      <c r="L94" s="116"/>
    </row>
    <row r="95" spans="1:12" ht="12.75">
      <c r="A95" s="204"/>
      <c r="B95" s="272"/>
      <c r="C95" s="238"/>
      <c r="D95" s="238"/>
      <c r="E95" s="238"/>
      <c r="F95" s="239"/>
      <c r="G95" s="272"/>
      <c r="H95" s="238"/>
      <c r="I95" s="238"/>
      <c r="J95" s="239"/>
      <c r="K95" s="19"/>
      <c r="L95" s="116"/>
    </row>
    <row r="96" spans="1:12" ht="12.75">
      <c r="A96" s="204"/>
      <c r="B96" s="272"/>
      <c r="C96" s="238"/>
      <c r="D96" s="238"/>
      <c r="E96" s="238"/>
      <c r="F96" s="239"/>
      <c r="G96" s="272"/>
      <c r="H96" s="238"/>
      <c r="I96" s="238"/>
      <c r="J96" s="239"/>
      <c r="K96" s="19"/>
      <c r="L96" s="116"/>
    </row>
    <row r="97" spans="1:12" ht="12.75">
      <c r="A97" s="204"/>
      <c r="B97" s="272"/>
      <c r="C97" s="238"/>
      <c r="D97" s="238"/>
      <c r="E97" s="238"/>
      <c r="F97" s="239"/>
      <c r="G97" s="272"/>
      <c r="H97" s="238"/>
      <c r="I97" s="238"/>
      <c r="J97" s="239"/>
      <c r="K97" s="19"/>
      <c r="L97" s="116"/>
    </row>
    <row r="98" spans="1:12" ht="12.75">
      <c r="A98" s="204"/>
      <c r="B98" s="272"/>
      <c r="C98" s="238"/>
      <c r="D98" s="238"/>
      <c r="E98" s="238"/>
      <c r="F98" s="239"/>
      <c r="G98" s="272"/>
      <c r="H98" s="238"/>
      <c r="I98" s="238"/>
      <c r="J98" s="239"/>
      <c r="K98" s="19"/>
      <c r="L98" s="116"/>
    </row>
    <row r="99" spans="1:12" ht="12.75">
      <c r="A99" s="204"/>
      <c r="B99" s="272"/>
      <c r="C99" s="238"/>
      <c r="D99" s="238"/>
      <c r="E99" s="238"/>
      <c r="F99" s="239"/>
      <c r="G99" s="272"/>
      <c r="H99" s="238"/>
      <c r="I99" s="238"/>
      <c r="J99" s="239"/>
      <c r="K99" s="19"/>
      <c r="L99" s="116"/>
    </row>
    <row r="100" spans="1:12" ht="12.75">
      <c r="A100" s="204"/>
      <c r="B100" s="272"/>
      <c r="C100" s="238"/>
      <c r="D100" s="238"/>
      <c r="E100" s="238"/>
      <c r="F100" s="239"/>
      <c r="G100" s="272"/>
      <c r="H100" s="238"/>
      <c r="I100" s="238"/>
      <c r="J100" s="239"/>
      <c r="K100" s="19"/>
      <c r="L100" s="116"/>
    </row>
    <row r="101" spans="1:12" ht="12.75">
      <c r="A101" s="204"/>
      <c r="B101" s="272"/>
      <c r="C101" s="238"/>
      <c r="D101" s="238"/>
      <c r="E101" s="238"/>
      <c r="F101" s="239"/>
      <c r="G101" s="272"/>
      <c r="H101" s="238"/>
      <c r="I101" s="238"/>
      <c r="J101" s="239"/>
      <c r="K101" s="19"/>
      <c r="L101" s="116"/>
    </row>
    <row r="102" spans="1:12" ht="12.75">
      <c r="A102" s="204"/>
      <c r="B102" s="272"/>
      <c r="C102" s="238"/>
      <c r="D102" s="238"/>
      <c r="E102" s="238"/>
      <c r="F102" s="239"/>
      <c r="G102" s="272"/>
      <c r="H102" s="238"/>
      <c r="I102" s="238"/>
      <c r="J102" s="239"/>
      <c r="K102" s="19"/>
      <c r="L102" s="116"/>
    </row>
    <row r="103" spans="1:12" ht="12.75">
      <c r="A103" s="204"/>
      <c r="B103" s="272"/>
      <c r="C103" s="238"/>
      <c r="D103" s="238"/>
      <c r="E103" s="238"/>
      <c r="F103" s="239"/>
      <c r="G103" s="272"/>
      <c r="H103" s="238"/>
      <c r="I103" s="238"/>
      <c r="J103" s="239"/>
      <c r="K103" s="19"/>
      <c r="L103" s="116"/>
    </row>
    <row r="104" spans="1:12" ht="12.75">
      <c r="A104" s="204"/>
      <c r="B104" s="272"/>
      <c r="C104" s="238"/>
      <c r="D104" s="238"/>
      <c r="E104" s="238"/>
      <c r="F104" s="239"/>
      <c r="G104" s="272"/>
      <c r="H104" s="238"/>
      <c r="I104" s="238"/>
      <c r="J104" s="239"/>
      <c r="K104" s="19"/>
      <c r="L104" s="116"/>
    </row>
    <row r="105" spans="1:12" ht="12.75">
      <c r="A105" s="204"/>
      <c r="B105" s="272"/>
      <c r="C105" s="238"/>
      <c r="D105" s="238"/>
      <c r="E105" s="238"/>
      <c r="F105" s="239"/>
      <c r="G105" s="272"/>
      <c r="H105" s="238"/>
      <c r="I105" s="238"/>
      <c r="J105" s="239"/>
      <c r="K105" s="19"/>
      <c r="L105" s="116"/>
    </row>
    <row r="106" spans="1:12" ht="12.75">
      <c r="A106" s="204"/>
      <c r="B106" s="272"/>
      <c r="C106" s="238"/>
      <c r="D106" s="238"/>
      <c r="E106" s="238"/>
      <c r="F106" s="239"/>
      <c r="G106" s="272"/>
      <c r="H106" s="238"/>
      <c r="I106" s="238"/>
      <c r="J106" s="239"/>
      <c r="K106" s="19"/>
      <c r="L106" s="116"/>
    </row>
    <row r="107" spans="1:12" ht="12.75">
      <c r="A107" s="204"/>
      <c r="B107" s="272"/>
      <c r="C107" s="238"/>
      <c r="D107" s="238"/>
      <c r="E107" s="238"/>
      <c r="F107" s="239"/>
      <c r="G107" s="272"/>
      <c r="H107" s="238"/>
      <c r="I107" s="238"/>
      <c r="J107" s="239"/>
      <c r="K107" s="19"/>
      <c r="L107" s="116"/>
    </row>
    <row r="108" spans="1:12" ht="12.75">
      <c r="A108" s="204"/>
      <c r="B108" s="272"/>
      <c r="C108" s="238"/>
      <c r="D108" s="238"/>
      <c r="E108" s="238"/>
      <c r="F108" s="239"/>
      <c r="G108" s="272"/>
      <c r="H108" s="238"/>
      <c r="I108" s="238"/>
      <c r="J108" s="239"/>
      <c r="K108" s="19"/>
      <c r="L108" s="116"/>
    </row>
    <row r="109" spans="1:12" ht="12.75">
      <c r="A109" s="204"/>
      <c r="B109" s="272"/>
      <c r="C109" s="238"/>
      <c r="D109" s="238"/>
      <c r="E109" s="238"/>
      <c r="F109" s="239"/>
      <c r="G109" s="272"/>
      <c r="H109" s="238"/>
      <c r="I109" s="238"/>
      <c r="J109" s="239"/>
      <c r="K109" s="19"/>
      <c r="L109" s="116"/>
    </row>
    <row r="110" spans="1:12" ht="12.75">
      <c r="A110" s="204"/>
      <c r="B110" s="272"/>
      <c r="C110" s="238"/>
      <c r="D110" s="238"/>
      <c r="E110" s="238"/>
      <c r="F110" s="239"/>
      <c r="G110" s="272"/>
      <c r="H110" s="238"/>
      <c r="I110" s="238"/>
      <c r="J110" s="239"/>
      <c r="K110" s="19"/>
      <c r="L110" s="116"/>
    </row>
    <row r="111" spans="1:12" ht="12.75">
      <c r="A111" s="204"/>
      <c r="B111" s="272"/>
      <c r="C111" s="238"/>
      <c r="D111" s="238"/>
      <c r="E111" s="238"/>
      <c r="F111" s="239"/>
      <c r="G111" s="272"/>
      <c r="H111" s="238"/>
      <c r="I111" s="238"/>
      <c r="J111" s="239"/>
      <c r="K111" s="19"/>
      <c r="L111" s="116"/>
    </row>
    <row r="112" spans="1:12" ht="12.75">
      <c r="A112" s="204"/>
      <c r="B112" s="272"/>
      <c r="C112" s="238"/>
      <c r="D112" s="238"/>
      <c r="E112" s="238"/>
      <c r="F112" s="239"/>
      <c r="G112" s="272"/>
      <c r="H112" s="238"/>
      <c r="I112" s="238"/>
      <c r="J112" s="239"/>
      <c r="K112" s="19"/>
      <c r="L112" s="116"/>
    </row>
    <row r="113" spans="1:12" ht="12.75">
      <c r="A113" s="204"/>
      <c r="B113" s="272"/>
      <c r="C113" s="238"/>
      <c r="D113" s="238"/>
      <c r="E113" s="238"/>
      <c r="F113" s="239"/>
      <c r="G113" s="272"/>
      <c r="H113" s="238"/>
      <c r="I113" s="238"/>
      <c r="J113" s="239"/>
      <c r="K113" s="19"/>
      <c r="L113" s="116"/>
    </row>
    <row r="114" spans="1:12" ht="12.75">
      <c r="A114" s="204"/>
      <c r="B114" s="272"/>
      <c r="C114" s="238"/>
      <c r="D114" s="238"/>
      <c r="E114" s="238"/>
      <c r="F114" s="239"/>
      <c r="G114" s="272"/>
      <c r="H114" s="238"/>
      <c r="I114" s="238"/>
      <c r="J114" s="239"/>
      <c r="K114" s="19"/>
      <c r="L114" s="116"/>
    </row>
    <row r="115" spans="1:12" ht="12.75">
      <c r="A115" s="204"/>
      <c r="B115" s="272"/>
      <c r="C115" s="238"/>
      <c r="D115" s="238"/>
      <c r="E115" s="238"/>
      <c r="F115" s="239"/>
      <c r="G115" s="272"/>
      <c r="H115" s="238"/>
      <c r="I115" s="238"/>
      <c r="J115" s="239"/>
      <c r="K115" s="19"/>
      <c r="L115" s="116"/>
    </row>
    <row r="116" spans="1:12" ht="12.75">
      <c r="A116" s="204"/>
      <c r="B116" s="272"/>
      <c r="C116" s="238"/>
      <c r="D116" s="238"/>
      <c r="E116" s="238"/>
      <c r="F116" s="239"/>
      <c r="G116" s="272"/>
      <c r="H116" s="238"/>
      <c r="I116" s="238"/>
      <c r="J116" s="239"/>
      <c r="K116" s="19"/>
      <c r="L116" s="116"/>
    </row>
    <row r="117" spans="1:12" ht="12.75">
      <c r="A117" s="204"/>
      <c r="B117" s="272"/>
      <c r="C117" s="238"/>
      <c r="D117" s="238"/>
      <c r="E117" s="238"/>
      <c r="F117" s="239"/>
      <c r="G117" s="272"/>
      <c r="H117" s="238"/>
      <c r="I117" s="238"/>
      <c r="J117" s="239"/>
      <c r="K117" s="19"/>
      <c r="L117" s="116"/>
    </row>
    <row r="118" spans="1:12" ht="12.75">
      <c r="A118" s="204"/>
      <c r="B118" s="272"/>
      <c r="C118" s="238"/>
      <c r="D118" s="238"/>
      <c r="E118" s="238"/>
      <c r="F118" s="239"/>
      <c r="G118" s="272"/>
      <c r="H118" s="238"/>
      <c r="I118" s="238"/>
      <c r="J118" s="239"/>
      <c r="K118" s="19"/>
      <c r="L118" s="116"/>
    </row>
    <row r="119" spans="1:12" ht="12.75">
      <c r="A119" s="204"/>
      <c r="B119" s="272"/>
      <c r="C119" s="238"/>
      <c r="D119" s="238"/>
      <c r="E119" s="238"/>
      <c r="F119" s="239"/>
      <c r="G119" s="272"/>
      <c r="H119" s="238"/>
      <c r="I119" s="238"/>
      <c r="J119" s="239"/>
      <c r="K119" s="19"/>
      <c r="L119" s="116"/>
    </row>
    <row r="120" spans="1:12" ht="12.75">
      <c r="A120" s="204"/>
      <c r="B120" s="272"/>
      <c r="C120" s="238"/>
      <c r="D120" s="238"/>
      <c r="E120" s="238"/>
      <c r="F120" s="239"/>
      <c r="G120" s="272"/>
      <c r="H120" s="238"/>
      <c r="I120" s="238"/>
      <c r="J120" s="239"/>
      <c r="K120" s="19"/>
      <c r="L120" s="116"/>
    </row>
    <row r="121" spans="1:12" ht="12.75">
      <c r="A121" s="204"/>
      <c r="B121" s="272"/>
      <c r="C121" s="238"/>
      <c r="D121" s="238"/>
      <c r="E121" s="238"/>
      <c r="F121" s="239"/>
      <c r="G121" s="272"/>
      <c r="H121" s="238"/>
      <c r="I121" s="238"/>
      <c r="J121" s="239"/>
      <c r="K121" s="19"/>
      <c r="L121" s="116"/>
    </row>
    <row r="122" spans="1:12" ht="12.75">
      <c r="A122" s="205"/>
      <c r="B122" s="272"/>
      <c r="C122" s="238"/>
      <c r="D122" s="238"/>
      <c r="E122" s="238"/>
      <c r="F122" s="239"/>
      <c r="G122" s="272"/>
      <c r="H122" s="238"/>
      <c r="I122" s="238"/>
      <c r="J122" s="239"/>
      <c r="K122" s="19"/>
      <c r="L122" s="116"/>
    </row>
    <row r="123" spans="1:12" ht="12.75">
      <c r="A123" s="205"/>
      <c r="B123" s="272"/>
      <c r="C123" s="238"/>
      <c r="D123" s="238"/>
      <c r="E123" s="238"/>
      <c r="F123" s="239"/>
      <c r="G123" s="272"/>
      <c r="H123" s="238"/>
      <c r="I123" s="238"/>
      <c r="J123" s="239"/>
      <c r="K123" s="19"/>
      <c r="L123" s="116"/>
    </row>
    <row r="124" spans="1:12" ht="12.75">
      <c r="A124" s="205"/>
      <c r="B124" s="272"/>
      <c r="C124" s="238"/>
      <c r="D124" s="238"/>
      <c r="E124" s="238"/>
      <c r="F124" s="239"/>
      <c r="G124" s="272"/>
      <c r="H124" s="238"/>
      <c r="I124" s="238"/>
      <c r="J124" s="239"/>
      <c r="K124" s="19"/>
      <c r="L124" s="116"/>
    </row>
    <row r="125" spans="1:12" ht="12.75">
      <c r="A125" s="205"/>
      <c r="B125" s="272"/>
      <c r="C125" s="238"/>
      <c r="D125" s="238"/>
      <c r="E125" s="238"/>
      <c r="F125" s="239"/>
      <c r="G125" s="272"/>
      <c r="H125" s="238"/>
      <c r="I125" s="238"/>
      <c r="J125" s="239"/>
      <c r="K125" s="19"/>
      <c r="L125" s="116"/>
    </row>
    <row r="126" spans="1:12" ht="12.75">
      <c r="A126" s="205"/>
      <c r="B126" s="272"/>
      <c r="C126" s="238"/>
      <c r="D126" s="238"/>
      <c r="E126" s="238"/>
      <c r="F126" s="239"/>
      <c r="G126" s="272"/>
      <c r="H126" s="238"/>
      <c r="I126" s="238"/>
      <c r="J126" s="239"/>
      <c r="K126" s="19"/>
      <c r="L126" s="116"/>
    </row>
    <row r="127" spans="1:12" ht="12.75">
      <c r="A127" s="205"/>
      <c r="B127" s="272"/>
      <c r="C127" s="238"/>
      <c r="D127" s="238"/>
      <c r="E127" s="238"/>
      <c r="F127" s="239"/>
      <c r="G127" s="272"/>
      <c r="H127" s="238"/>
      <c r="I127" s="238"/>
      <c r="J127" s="239"/>
      <c r="K127" s="19"/>
      <c r="L127" s="116"/>
    </row>
    <row r="128" spans="1:12" ht="12.75">
      <c r="A128" s="205"/>
      <c r="B128" s="272"/>
      <c r="C128" s="238"/>
      <c r="D128" s="238"/>
      <c r="E128" s="238"/>
      <c r="F128" s="239"/>
      <c r="G128" s="272"/>
      <c r="H128" s="238"/>
      <c r="I128" s="238"/>
      <c r="J128" s="239"/>
      <c r="K128" s="19"/>
      <c r="L128" s="116"/>
    </row>
  </sheetData>
  <sheetProtection sheet="1" objects="1" scenarios="1" formatCells="0" formatColumns="0" formatRows="0"/>
  <mergeCells count="223">
    <mergeCell ref="G127:J127"/>
    <mergeCell ref="G128:J128"/>
    <mergeCell ref="B128:F128"/>
    <mergeCell ref="B122:F122"/>
    <mergeCell ref="B123:F123"/>
    <mergeCell ref="B124:F124"/>
    <mergeCell ref="B125:F125"/>
    <mergeCell ref="B126:F126"/>
    <mergeCell ref="B127:F127"/>
    <mergeCell ref="B90:F90"/>
    <mergeCell ref="B91:F91"/>
    <mergeCell ref="B102:F102"/>
    <mergeCell ref="B103:F103"/>
    <mergeCell ref="B110:F110"/>
    <mergeCell ref="B111:F111"/>
    <mergeCell ref="G81:J81"/>
    <mergeCell ref="B81:F81"/>
    <mergeCell ref="G118:J118"/>
    <mergeCell ref="G119:J119"/>
    <mergeCell ref="B98:F98"/>
    <mergeCell ref="B99:F99"/>
    <mergeCell ref="B86:F86"/>
    <mergeCell ref="B87:F87"/>
    <mergeCell ref="G120:J120"/>
    <mergeCell ref="G121:J121"/>
    <mergeCell ref="G125:J125"/>
    <mergeCell ref="G126:J126"/>
    <mergeCell ref="B19:J19"/>
    <mergeCell ref="B20:B21"/>
    <mergeCell ref="B26:D26"/>
    <mergeCell ref="E26:F26"/>
    <mergeCell ref="C22:D22"/>
    <mergeCell ref="C23:D23"/>
    <mergeCell ref="C24:D24"/>
    <mergeCell ref="E20:E21"/>
    <mergeCell ref="F20:F21"/>
    <mergeCell ref="E10:J10"/>
    <mergeCell ref="E14:J14"/>
    <mergeCell ref="B31:F31"/>
    <mergeCell ref="B32:F32"/>
    <mergeCell ref="A29:K29"/>
    <mergeCell ref="A17:K17"/>
    <mergeCell ref="G20:I20"/>
    <mergeCell ref="E16:J16"/>
    <mergeCell ref="E12:J12"/>
    <mergeCell ref="C20:D21"/>
    <mergeCell ref="B43:F43"/>
    <mergeCell ref="B44:F44"/>
    <mergeCell ref="B33:F33"/>
    <mergeCell ref="B34:F34"/>
    <mergeCell ref="B35:F35"/>
    <mergeCell ref="B36:F36"/>
    <mergeCell ref="B37:F37"/>
    <mergeCell ref="B38:F38"/>
    <mergeCell ref="B39:F39"/>
    <mergeCell ref="B40:F40"/>
    <mergeCell ref="B41:F41"/>
    <mergeCell ref="B42:F42"/>
    <mergeCell ref="B55:F55"/>
    <mergeCell ref="B56:F56"/>
    <mergeCell ref="B45:F45"/>
    <mergeCell ref="B46:F46"/>
    <mergeCell ref="B47:F47"/>
    <mergeCell ref="B48:F48"/>
    <mergeCell ref="B49:F49"/>
    <mergeCell ref="B50:F50"/>
    <mergeCell ref="B51:F51"/>
    <mergeCell ref="B52:F52"/>
    <mergeCell ref="B53:F53"/>
    <mergeCell ref="B54:F54"/>
    <mergeCell ref="B67:F67"/>
    <mergeCell ref="B68:F68"/>
    <mergeCell ref="B57:F57"/>
    <mergeCell ref="B58:F58"/>
    <mergeCell ref="B59:F59"/>
    <mergeCell ref="B60:F60"/>
    <mergeCell ref="B61:F61"/>
    <mergeCell ref="B62:F62"/>
    <mergeCell ref="B63:F63"/>
    <mergeCell ref="B64:F64"/>
    <mergeCell ref="B65:F65"/>
    <mergeCell ref="B66:F66"/>
    <mergeCell ref="B71:F71"/>
    <mergeCell ref="B72:F72"/>
    <mergeCell ref="B73:F73"/>
    <mergeCell ref="B74:F74"/>
    <mergeCell ref="B77:F77"/>
    <mergeCell ref="B78:F78"/>
    <mergeCell ref="G31:J31"/>
    <mergeCell ref="G32:J32"/>
    <mergeCell ref="G33:J33"/>
    <mergeCell ref="G34:J34"/>
    <mergeCell ref="G35:J35"/>
    <mergeCell ref="G36:J36"/>
    <mergeCell ref="B69:F69"/>
    <mergeCell ref="B70:F70"/>
    <mergeCell ref="G47:J47"/>
    <mergeCell ref="G48:J48"/>
    <mergeCell ref="G37:J37"/>
    <mergeCell ref="G38:J38"/>
    <mergeCell ref="G39:J39"/>
    <mergeCell ref="G40:J40"/>
    <mergeCell ref="G41:J41"/>
    <mergeCell ref="G42:J42"/>
    <mergeCell ref="G43:J43"/>
    <mergeCell ref="G44:J44"/>
    <mergeCell ref="G45:J45"/>
    <mergeCell ref="G46:J46"/>
    <mergeCell ref="G59:J59"/>
    <mergeCell ref="G60:J60"/>
    <mergeCell ref="G49:J49"/>
    <mergeCell ref="G50:J50"/>
    <mergeCell ref="G51:J51"/>
    <mergeCell ref="G52:J52"/>
    <mergeCell ref="G53:J53"/>
    <mergeCell ref="G54:J54"/>
    <mergeCell ref="G55:J55"/>
    <mergeCell ref="G56:J56"/>
    <mergeCell ref="G57:J57"/>
    <mergeCell ref="G58:J58"/>
    <mergeCell ref="G71:J71"/>
    <mergeCell ref="G72:J72"/>
    <mergeCell ref="G61:J61"/>
    <mergeCell ref="G62:J62"/>
    <mergeCell ref="G63:J63"/>
    <mergeCell ref="G64:J64"/>
    <mergeCell ref="G65:J65"/>
    <mergeCell ref="G66:J66"/>
    <mergeCell ref="G67:J67"/>
    <mergeCell ref="G68:J68"/>
    <mergeCell ref="G69:J69"/>
    <mergeCell ref="G70:J70"/>
    <mergeCell ref="B84:F84"/>
    <mergeCell ref="B85:F85"/>
    <mergeCell ref="G73:J73"/>
    <mergeCell ref="G74:J74"/>
    <mergeCell ref="G75:J75"/>
    <mergeCell ref="G76:J76"/>
    <mergeCell ref="G77:J77"/>
    <mergeCell ref="G78:J78"/>
    <mergeCell ref="B75:F75"/>
    <mergeCell ref="B76:F76"/>
    <mergeCell ref="G90:J90"/>
    <mergeCell ref="G91:J91"/>
    <mergeCell ref="B82:F82"/>
    <mergeCell ref="B83:F83"/>
    <mergeCell ref="G86:J86"/>
    <mergeCell ref="G87:J87"/>
    <mergeCell ref="G82:J82"/>
    <mergeCell ref="G83:J83"/>
    <mergeCell ref="G84:J84"/>
    <mergeCell ref="G85:J85"/>
    <mergeCell ref="G88:J88"/>
    <mergeCell ref="G89:J89"/>
    <mergeCell ref="B88:F88"/>
    <mergeCell ref="B89:F89"/>
    <mergeCell ref="B94:F94"/>
    <mergeCell ref="B95:F95"/>
    <mergeCell ref="G94:J94"/>
    <mergeCell ref="G95:J95"/>
    <mergeCell ref="G117:J117"/>
    <mergeCell ref="G112:J112"/>
    <mergeCell ref="G113:J113"/>
    <mergeCell ref="G92:J92"/>
    <mergeCell ref="G93:J93"/>
    <mergeCell ref="G96:J96"/>
    <mergeCell ref="G97:J97"/>
    <mergeCell ref="G115:J115"/>
    <mergeCell ref="G116:J116"/>
    <mergeCell ref="G98:J98"/>
    <mergeCell ref="G99:J99"/>
    <mergeCell ref="G100:J100"/>
    <mergeCell ref="G101:J101"/>
    <mergeCell ref="B112:F112"/>
    <mergeCell ref="B113:F113"/>
    <mergeCell ref="G110:J110"/>
    <mergeCell ref="G111:J111"/>
    <mergeCell ref="B108:F108"/>
    <mergeCell ref="B109:F109"/>
    <mergeCell ref="G106:J106"/>
    <mergeCell ref="G107:J107"/>
    <mergeCell ref="G108:J108"/>
    <mergeCell ref="G109:J109"/>
    <mergeCell ref="B101:F101"/>
    <mergeCell ref="B104:F104"/>
    <mergeCell ref="B105:F105"/>
    <mergeCell ref="G114:J114"/>
    <mergeCell ref="G104:J104"/>
    <mergeCell ref="G105:J105"/>
    <mergeCell ref="G102:J102"/>
    <mergeCell ref="G103:J103"/>
    <mergeCell ref="B106:F106"/>
    <mergeCell ref="B107:F107"/>
    <mergeCell ref="M5:O7"/>
    <mergeCell ref="B120:F120"/>
    <mergeCell ref="B121:F121"/>
    <mergeCell ref="G122:J122"/>
    <mergeCell ref="B116:F116"/>
    <mergeCell ref="B117:F117"/>
    <mergeCell ref="B118:F118"/>
    <mergeCell ref="B119:F119"/>
    <mergeCell ref="B114:F114"/>
    <mergeCell ref="B115:F115"/>
    <mergeCell ref="B80:J80"/>
    <mergeCell ref="A79:K79"/>
    <mergeCell ref="G124:J124"/>
    <mergeCell ref="B27:I27"/>
    <mergeCell ref="G123:J123"/>
    <mergeCell ref="B92:F92"/>
    <mergeCell ref="B93:F93"/>
    <mergeCell ref="B96:F96"/>
    <mergeCell ref="B97:F97"/>
    <mergeCell ref="B100:F100"/>
    <mergeCell ref="A1:K1"/>
    <mergeCell ref="B30:J30"/>
    <mergeCell ref="E15:J15"/>
    <mergeCell ref="E2:I2"/>
    <mergeCell ref="E3:I3"/>
    <mergeCell ref="E4:I4"/>
    <mergeCell ref="E5:I5"/>
    <mergeCell ref="E6:I6"/>
    <mergeCell ref="E7:I7"/>
    <mergeCell ref="E9:I9"/>
  </mergeCells>
  <printOptions/>
  <pageMargins left="0.75" right="0.75" top="1" bottom="1" header="0.5" footer="0.5"/>
  <pageSetup horizontalDpi="600" verticalDpi="600" orientation="portrait" scale="81" r:id="rId3"/>
  <rowBreaks count="2" manualBreakCount="2">
    <brk id="28" max="255" man="1"/>
    <brk id="78"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54"/>
  <sheetViews>
    <sheetView zoomScale="75" zoomScaleNormal="75" zoomScalePageLayoutView="0" workbookViewId="0" topLeftCell="A7">
      <selection activeCell="E50" sqref="E50"/>
    </sheetView>
  </sheetViews>
  <sheetFormatPr defaultColWidth="9.140625" defaultRowHeight="12.75"/>
  <cols>
    <col min="1" max="1" width="9.7109375" style="2" customWidth="1"/>
    <col min="2" max="2" width="46.140625" style="2" customWidth="1"/>
    <col min="3" max="3" width="36.57421875" style="2" hidden="1" customWidth="1"/>
    <col min="4" max="5" width="40.7109375" style="2" customWidth="1"/>
    <col min="6" max="16384" width="9.140625" style="2" customWidth="1"/>
  </cols>
  <sheetData>
    <row r="1" spans="1:3" ht="24.75" customHeight="1">
      <c r="A1" s="125" t="s">
        <v>192</v>
      </c>
      <c r="B1" s="125"/>
      <c r="C1" s="33"/>
    </row>
    <row r="2" ht="13.5" thickBot="1"/>
    <row r="3" spans="1:5" ht="12.75">
      <c r="A3" s="1"/>
      <c r="B3" s="89" t="s">
        <v>165</v>
      </c>
      <c r="D3" s="36" t="s">
        <v>166</v>
      </c>
      <c r="E3" s="36" t="s">
        <v>164</v>
      </c>
    </row>
    <row r="4" spans="2:5" ht="53.25" customHeight="1">
      <c r="B4" s="90" t="s">
        <v>486</v>
      </c>
      <c r="D4" s="37" t="s">
        <v>127</v>
      </c>
      <c r="E4" s="37" t="s">
        <v>128</v>
      </c>
    </row>
    <row r="5" spans="1:5" ht="105" customHeight="1">
      <c r="A5" s="4"/>
      <c r="B5" s="90" t="s">
        <v>408</v>
      </c>
      <c r="D5" s="37" t="s">
        <v>327</v>
      </c>
      <c r="E5" s="37" t="s">
        <v>328</v>
      </c>
    </row>
    <row r="6" spans="1:5" ht="28.5" customHeight="1" thickBot="1">
      <c r="A6" s="4"/>
      <c r="B6" s="91" t="s">
        <v>719</v>
      </c>
      <c r="D6" s="40"/>
      <c r="E6" s="40"/>
    </row>
    <row r="7" ht="13.5" thickBot="1"/>
    <row r="8" spans="1:5" s="1" customFormat="1" ht="39.75" customHeight="1" thickBot="1">
      <c r="A8" s="36" t="s">
        <v>171</v>
      </c>
      <c r="B8" s="36" t="s">
        <v>172</v>
      </c>
      <c r="C8" s="36" t="s">
        <v>432</v>
      </c>
      <c r="D8" s="83" t="s">
        <v>166</v>
      </c>
      <c r="E8" s="83" t="s">
        <v>164</v>
      </c>
    </row>
    <row r="9" spans="1:5" ht="52.5" customHeight="1">
      <c r="A9" s="311" t="s">
        <v>173</v>
      </c>
      <c r="B9" s="137" t="s">
        <v>673</v>
      </c>
      <c r="C9" s="96" t="s">
        <v>221</v>
      </c>
      <c r="D9" s="44" t="s">
        <v>91</v>
      </c>
      <c r="E9" s="44" t="s">
        <v>329</v>
      </c>
    </row>
    <row r="10" spans="1:5" ht="38.25">
      <c r="A10" s="311"/>
      <c r="B10" s="138" t="s">
        <v>674</v>
      </c>
      <c r="C10" s="96" t="s">
        <v>222</v>
      </c>
      <c r="D10" s="37" t="s">
        <v>129</v>
      </c>
      <c r="E10" s="37" t="s">
        <v>129</v>
      </c>
    </row>
    <row r="11" spans="1:5" ht="51">
      <c r="A11" s="311"/>
      <c r="B11" s="138" t="s">
        <v>258</v>
      </c>
      <c r="C11" s="96" t="s">
        <v>141</v>
      </c>
      <c r="D11" s="37" t="s">
        <v>130</v>
      </c>
      <c r="E11" s="37" t="s">
        <v>130</v>
      </c>
    </row>
    <row r="12" spans="1:5" ht="171" customHeight="1">
      <c r="A12" s="311"/>
      <c r="B12" s="138" t="s">
        <v>503</v>
      </c>
      <c r="C12" s="96" t="s">
        <v>223</v>
      </c>
      <c r="D12" s="37" t="s">
        <v>131</v>
      </c>
      <c r="E12" s="45" t="s">
        <v>132</v>
      </c>
    </row>
    <row r="13" spans="1:5" ht="63.75">
      <c r="A13" s="311"/>
      <c r="B13" s="138" t="s">
        <v>259</v>
      </c>
      <c r="C13" s="96" t="s">
        <v>42</v>
      </c>
      <c r="D13" s="37" t="s">
        <v>133</v>
      </c>
      <c r="E13" s="37" t="s">
        <v>134</v>
      </c>
    </row>
    <row r="14" spans="1:5" ht="38.25">
      <c r="A14" s="311"/>
      <c r="B14" s="139" t="s">
        <v>271</v>
      </c>
      <c r="C14" s="96" t="s">
        <v>141</v>
      </c>
      <c r="D14" s="37" t="s">
        <v>330</v>
      </c>
      <c r="E14" s="37" t="s">
        <v>135</v>
      </c>
    </row>
    <row r="15" spans="1:5" ht="319.5" thickBot="1">
      <c r="A15" s="311"/>
      <c r="B15" s="139" t="s">
        <v>272</v>
      </c>
      <c r="C15" s="96" t="s">
        <v>141</v>
      </c>
      <c r="D15" s="40" t="s">
        <v>505</v>
      </c>
      <c r="E15" s="40" t="s">
        <v>506</v>
      </c>
    </row>
    <row r="16" spans="1:5" ht="50.25" customHeight="1">
      <c r="A16" s="311" t="s">
        <v>43</v>
      </c>
      <c r="B16" s="150" t="s">
        <v>429</v>
      </c>
      <c r="C16" s="96" t="s">
        <v>44</v>
      </c>
      <c r="D16" s="44" t="s">
        <v>507</v>
      </c>
      <c r="E16" s="44" t="s">
        <v>507</v>
      </c>
    </row>
    <row r="17" spans="1:5" ht="149.25" customHeight="1">
      <c r="A17" s="311"/>
      <c r="B17" s="151" t="s">
        <v>430</v>
      </c>
      <c r="C17" s="96" t="s">
        <v>435</v>
      </c>
      <c r="D17" s="45" t="s">
        <v>769</v>
      </c>
      <c r="E17" s="38" t="s">
        <v>770</v>
      </c>
    </row>
    <row r="18" spans="1:5" ht="25.5">
      <c r="A18" s="311"/>
      <c r="B18" s="151" t="s">
        <v>431</v>
      </c>
      <c r="C18" s="96" t="s">
        <v>45</v>
      </c>
      <c r="D18" s="94" t="s">
        <v>771</v>
      </c>
      <c r="E18" s="156" t="s">
        <v>772</v>
      </c>
    </row>
    <row r="19" spans="1:5" ht="76.5">
      <c r="A19" s="311"/>
      <c r="B19" s="151" t="s">
        <v>92</v>
      </c>
      <c r="C19" s="96" t="s">
        <v>46</v>
      </c>
      <c r="D19" s="45" t="s">
        <v>620</v>
      </c>
      <c r="E19" s="45" t="s">
        <v>111</v>
      </c>
    </row>
    <row r="20" spans="1:5" ht="200.25" customHeight="1" thickBot="1">
      <c r="A20" s="311"/>
      <c r="B20" s="152" t="s">
        <v>47</v>
      </c>
      <c r="C20" s="96" t="s">
        <v>48</v>
      </c>
      <c r="D20" s="70" t="s">
        <v>621</v>
      </c>
      <c r="E20" s="70" t="s">
        <v>774</v>
      </c>
    </row>
    <row r="21" spans="1:5" ht="294" customHeight="1">
      <c r="A21" s="311" t="s">
        <v>49</v>
      </c>
      <c r="B21" s="153" t="s">
        <v>93</v>
      </c>
      <c r="C21" s="96" t="s">
        <v>31</v>
      </c>
      <c r="D21" s="49" t="s">
        <v>656</v>
      </c>
      <c r="E21" s="49" t="s">
        <v>773</v>
      </c>
    </row>
    <row r="22" spans="1:5" ht="114.75">
      <c r="A22" s="311"/>
      <c r="B22" s="154" t="s">
        <v>94</v>
      </c>
      <c r="C22" s="96" t="s">
        <v>32</v>
      </c>
      <c r="D22" s="75" t="s">
        <v>319</v>
      </c>
      <c r="E22" s="75" t="s">
        <v>319</v>
      </c>
    </row>
    <row r="23" spans="1:5" ht="77.25" thickBot="1">
      <c r="A23" s="311"/>
      <c r="B23" s="155" t="s">
        <v>95</v>
      </c>
      <c r="C23" s="96" t="s">
        <v>33</v>
      </c>
      <c r="D23" s="92" t="s">
        <v>8</v>
      </c>
      <c r="E23" s="92" t="s">
        <v>8</v>
      </c>
    </row>
    <row r="24" spans="1:5" ht="51">
      <c r="A24" s="311" t="s">
        <v>635</v>
      </c>
      <c r="B24" s="146" t="s">
        <v>96</v>
      </c>
      <c r="C24" s="96" t="s">
        <v>34</v>
      </c>
      <c r="D24" s="93" t="s">
        <v>320</v>
      </c>
      <c r="E24" s="93" t="s">
        <v>320</v>
      </c>
    </row>
    <row r="25" spans="1:5" ht="139.5" customHeight="1">
      <c r="A25" s="311"/>
      <c r="B25" s="147" t="s">
        <v>801</v>
      </c>
      <c r="C25" s="96" t="s">
        <v>35</v>
      </c>
      <c r="D25" s="73" t="s">
        <v>321</v>
      </c>
      <c r="E25" s="94" t="s">
        <v>775</v>
      </c>
    </row>
    <row r="26" spans="1:5" ht="38.25">
      <c r="A26" s="311"/>
      <c r="B26" s="147" t="s">
        <v>469</v>
      </c>
      <c r="C26" s="96" t="s">
        <v>141</v>
      </c>
      <c r="D26" s="94" t="s">
        <v>141</v>
      </c>
      <c r="E26" s="94" t="s">
        <v>776</v>
      </c>
    </row>
    <row r="27" spans="1:5" ht="51">
      <c r="A27" s="311"/>
      <c r="B27" s="147" t="s">
        <v>470</v>
      </c>
      <c r="C27" s="96" t="s">
        <v>141</v>
      </c>
      <c r="D27" s="73" t="s">
        <v>168</v>
      </c>
      <c r="E27" s="94" t="s">
        <v>777</v>
      </c>
    </row>
    <row r="28" spans="1:5" ht="38.25">
      <c r="A28" s="311"/>
      <c r="B28" s="147" t="s">
        <v>471</v>
      </c>
      <c r="C28" s="96" t="s">
        <v>141</v>
      </c>
      <c r="D28" s="94" t="s">
        <v>778</v>
      </c>
      <c r="E28" s="73" t="s">
        <v>322</v>
      </c>
    </row>
    <row r="29" spans="1:5" ht="67.5" customHeight="1">
      <c r="A29" s="311"/>
      <c r="B29" s="147" t="s">
        <v>472</v>
      </c>
      <c r="C29" s="96" t="s">
        <v>36</v>
      </c>
      <c r="D29" s="73" t="s">
        <v>323</v>
      </c>
      <c r="E29" s="73" t="s">
        <v>16</v>
      </c>
    </row>
    <row r="30" spans="1:5" ht="63.75">
      <c r="A30" s="311"/>
      <c r="B30" s="147" t="s">
        <v>23</v>
      </c>
      <c r="C30" s="96" t="s">
        <v>333</v>
      </c>
      <c r="D30" s="73" t="s">
        <v>141</v>
      </c>
      <c r="E30" s="94" t="s">
        <v>141</v>
      </c>
    </row>
    <row r="31" spans="1:5" ht="38.25">
      <c r="A31" s="311"/>
      <c r="B31" s="147" t="s">
        <v>24</v>
      </c>
      <c r="C31" s="96" t="s">
        <v>334</v>
      </c>
      <c r="D31" s="94" t="s">
        <v>779</v>
      </c>
      <c r="E31" s="94" t="s">
        <v>779</v>
      </c>
    </row>
    <row r="32" spans="1:5" ht="77.25" thickBot="1">
      <c r="A32" s="311"/>
      <c r="B32" s="147" t="s">
        <v>209</v>
      </c>
      <c r="C32" s="96" t="s">
        <v>622</v>
      </c>
      <c r="D32" s="95" t="s">
        <v>768</v>
      </c>
      <c r="E32" s="95" t="s">
        <v>768</v>
      </c>
    </row>
    <row r="33" spans="1:5" ht="38.25">
      <c r="A33" s="311" t="s">
        <v>636</v>
      </c>
      <c r="B33" s="147" t="s">
        <v>210</v>
      </c>
      <c r="C33" s="96" t="s">
        <v>623</v>
      </c>
      <c r="D33" s="44" t="s">
        <v>141</v>
      </c>
      <c r="E33" s="44" t="s">
        <v>141</v>
      </c>
    </row>
    <row r="34" spans="1:5" ht="102.75" customHeight="1">
      <c r="A34" s="311"/>
      <c r="B34" s="147" t="s">
        <v>211</v>
      </c>
      <c r="C34" s="96" t="s">
        <v>402</v>
      </c>
      <c r="D34" s="37" t="s">
        <v>781</v>
      </c>
      <c r="E34" s="37" t="s">
        <v>715</v>
      </c>
    </row>
    <row r="35" spans="1:5" ht="78" customHeight="1">
      <c r="A35" s="311"/>
      <c r="B35" s="147" t="s">
        <v>549</v>
      </c>
      <c r="C35" s="96" t="s">
        <v>403</v>
      </c>
      <c r="D35" s="45" t="s">
        <v>780</v>
      </c>
      <c r="E35" s="45" t="s">
        <v>780</v>
      </c>
    </row>
    <row r="36" spans="1:5" ht="39" thickBot="1">
      <c r="A36" s="311"/>
      <c r="B36" s="147" t="s">
        <v>550</v>
      </c>
      <c r="C36" s="96" t="s">
        <v>141</v>
      </c>
      <c r="D36" s="40" t="s">
        <v>782</v>
      </c>
      <c r="E36" s="40" t="s">
        <v>782</v>
      </c>
    </row>
    <row r="37" spans="1:5" ht="306">
      <c r="A37" s="311" t="s">
        <v>637</v>
      </c>
      <c r="B37" s="147" t="s">
        <v>325</v>
      </c>
      <c r="C37" s="96" t="s">
        <v>404</v>
      </c>
      <c r="D37" s="49" t="s">
        <v>716</v>
      </c>
      <c r="E37" s="49" t="s">
        <v>420</v>
      </c>
    </row>
    <row r="38" spans="1:5" ht="102">
      <c r="A38" s="311"/>
      <c r="B38" s="147" t="s">
        <v>326</v>
      </c>
      <c r="C38" s="96" t="s">
        <v>643</v>
      </c>
      <c r="D38" s="38" t="s">
        <v>783</v>
      </c>
      <c r="E38" s="37" t="s">
        <v>421</v>
      </c>
    </row>
    <row r="39" spans="1:5" ht="51">
      <c r="A39" s="311"/>
      <c r="B39" s="147" t="s">
        <v>66</v>
      </c>
      <c r="C39" s="96" t="s">
        <v>644</v>
      </c>
      <c r="D39" s="38" t="s">
        <v>66</v>
      </c>
      <c r="E39" s="37" t="s">
        <v>66</v>
      </c>
    </row>
    <row r="40" spans="1:5" ht="140.25">
      <c r="A40" s="311"/>
      <c r="B40" s="147" t="s">
        <v>67</v>
      </c>
      <c r="C40" s="96" t="s">
        <v>645</v>
      </c>
      <c r="D40" s="45" t="s">
        <v>394</v>
      </c>
      <c r="E40" s="45" t="s">
        <v>784</v>
      </c>
    </row>
    <row r="41" spans="1:5" ht="51">
      <c r="A41" s="311"/>
      <c r="B41" s="147" t="s">
        <v>290</v>
      </c>
      <c r="C41" s="96" t="s">
        <v>646</v>
      </c>
      <c r="D41" s="37" t="s">
        <v>265</v>
      </c>
      <c r="E41" s="37" t="s">
        <v>265</v>
      </c>
    </row>
    <row r="42" spans="1:5" ht="191.25">
      <c r="A42" s="311"/>
      <c r="B42" s="147" t="s">
        <v>422</v>
      </c>
      <c r="C42" s="96" t="s">
        <v>54</v>
      </c>
      <c r="D42" s="45" t="s">
        <v>493</v>
      </c>
      <c r="E42" s="98" t="s">
        <v>494</v>
      </c>
    </row>
    <row r="43" spans="1:5" ht="65.25" customHeight="1">
      <c r="A43" s="311"/>
      <c r="B43" s="147" t="s">
        <v>292</v>
      </c>
      <c r="C43" s="96" t="s">
        <v>141</v>
      </c>
      <c r="D43" s="45" t="s">
        <v>29</v>
      </c>
      <c r="E43" s="45" t="s">
        <v>147</v>
      </c>
    </row>
    <row r="44" spans="1:5" ht="39" customHeight="1">
      <c r="A44" s="311"/>
      <c r="B44" s="147" t="s">
        <v>293</v>
      </c>
      <c r="C44" s="96" t="s">
        <v>55</v>
      </c>
      <c r="D44" s="37" t="s">
        <v>30</v>
      </c>
      <c r="E44" s="37" t="s">
        <v>30</v>
      </c>
    </row>
    <row r="45" spans="1:5" ht="51">
      <c r="A45" s="311"/>
      <c r="B45" s="147" t="s">
        <v>294</v>
      </c>
      <c r="C45" s="96" t="s">
        <v>56</v>
      </c>
      <c r="D45" s="37" t="s">
        <v>294</v>
      </c>
      <c r="E45" s="38" t="s">
        <v>294</v>
      </c>
    </row>
    <row r="46" spans="1:5" ht="51">
      <c r="A46" s="311"/>
      <c r="B46" s="147" t="s">
        <v>295</v>
      </c>
      <c r="C46" s="96" t="s">
        <v>141</v>
      </c>
      <c r="D46" s="157" t="s">
        <v>295</v>
      </c>
      <c r="E46" s="157" t="s">
        <v>295</v>
      </c>
    </row>
    <row r="47" spans="2:3" ht="12.75">
      <c r="B47" s="8"/>
      <c r="C47" s="2" t="s">
        <v>141</v>
      </c>
    </row>
    <row r="48" spans="2:3" ht="25.5">
      <c r="B48" s="148" t="s">
        <v>22</v>
      </c>
      <c r="C48" s="2" t="s">
        <v>141</v>
      </c>
    </row>
    <row r="49" ht="25.5">
      <c r="B49" s="149" t="s">
        <v>475</v>
      </c>
    </row>
    <row r="50" ht="51">
      <c r="B50" s="149" t="s">
        <v>476</v>
      </c>
    </row>
    <row r="51" ht="25.5">
      <c r="B51" s="149" t="s">
        <v>477</v>
      </c>
    </row>
    <row r="52" ht="53.25" customHeight="1">
      <c r="B52" s="149" t="s">
        <v>478</v>
      </c>
    </row>
    <row r="53" ht="38.25">
      <c r="B53" s="149" t="s">
        <v>479</v>
      </c>
    </row>
    <row r="54" ht="63.75">
      <c r="B54" s="138" t="s">
        <v>464</v>
      </c>
    </row>
  </sheetData>
  <sheetProtection/>
  <mergeCells count="6">
    <mergeCell ref="A33:A36"/>
    <mergeCell ref="A37:A46"/>
    <mergeCell ref="A9:A15"/>
    <mergeCell ref="A16:A20"/>
    <mergeCell ref="A21:A23"/>
    <mergeCell ref="A24:A32"/>
  </mergeCells>
  <hyperlinks>
    <hyperlink ref="D23" r:id="rId1" display="Use Cucurbit Downey Mildew Weather Forecaster"/>
    <hyperlink ref="E23" r:id="rId2" display="Use Cucurbit Downey Mildew Weather Forecaster"/>
  </hyperlinks>
  <printOptions/>
  <pageMargins left="0.75" right="0.75" top="1" bottom="1" header="0.5" footer="0.5"/>
  <pageSetup horizontalDpi="600" verticalDpi="600" orientation="portrait" r:id="rId3"/>
</worksheet>
</file>

<file path=xl/worksheets/sheet6.xml><?xml version="1.0" encoding="utf-8"?>
<worksheet xmlns="http://schemas.openxmlformats.org/spreadsheetml/2006/main" xmlns:r="http://schemas.openxmlformats.org/officeDocument/2006/relationships">
  <sheetPr codeName="Sheet6"/>
  <dimension ref="A1:G54"/>
  <sheetViews>
    <sheetView zoomScale="75" zoomScaleNormal="75" zoomScalePageLayoutView="0" workbookViewId="0" topLeftCell="A1">
      <selection activeCell="F10" sqref="F10"/>
    </sheetView>
  </sheetViews>
  <sheetFormatPr defaultColWidth="9.140625" defaultRowHeight="12.75"/>
  <cols>
    <col min="1" max="1" width="10.00390625" style="2" customWidth="1"/>
    <col min="2" max="2" width="46.140625" style="2" customWidth="1"/>
    <col min="3" max="4" width="36.57421875" style="2" customWidth="1"/>
    <col min="5" max="5" width="25.8515625" style="2" customWidth="1"/>
    <col min="6" max="6" width="20.28125" style="2" customWidth="1"/>
    <col min="7" max="7" width="21.421875" style="2" customWidth="1"/>
    <col min="8" max="8" width="18.00390625" style="2" customWidth="1"/>
    <col min="9" max="16384" width="9.140625" style="2" customWidth="1"/>
  </cols>
  <sheetData>
    <row r="1" spans="1:4" ht="20.25">
      <c r="A1" s="315" t="s">
        <v>480</v>
      </c>
      <c r="B1" s="315"/>
      <c r="C1" s="315"/>
      <c r="D1" s="33"/>
    </row>
    <row r="2" ht="13.5" thickBot="1"/>
    <row r="3" spans="1:7" ht="25.5">
      <c r="A3" s="4"/>
      <c r="B3" s="77" t="s">
        <v>483</v>
      </c>
      <c r="C3" s="78" t="s">
        <v>484</v>
      </c>
      <c r="D3" s="79" t="s">
        <v>485</v>
      </c>
      <c r="E3" s="36" t="s">
        <v>482</v>
      </c>
      <c r="F3" s="36" t="s">
        <v>232</v>
      </c>
      <c r="G3" s="36" t="s">
        <v>233</v>
      </c>
    </row>
    <row r="4" spans="2:7" ht="86.25" customHeight="1">
      <c r="B4" s="80" t="s">
        <v>486</v>
      </c>
      <c r="C4" s="316" t="s">
        <v>487</v>
      </c>
      <c r="D4" s="317"/>
      <c r="E4" s="37" t="s">
        <v>406</v>
      </c>
      <c r="F4" s="37" t="s">
        <v>261</v>
      </c>
      <c r="G4" s="37" t="s">
        <v>407</v>
      </c>
    </row>
    <row r="5" spans="1:7" ht="28.5" customHeight="1">
      <c r="A5" s="4"/>
      <c r="B5" s="80" t="s">
        <v>408</v>
      </c>
      <c r="C5" s="316" t="s">
        <v>521</v>
      </c>
      <c r="D5" s="317"/>
      <c r="E5" s="37" t="s">
        <v>755</v>
      </c>
      <c r="F5" s="37" t="s">
        <v>756</v>
      </c>
      <c r="G5" s="37" t="s">
        <v>718</v>
      </c>
    </row>
    <row r="6" spans="1:7" ht="28.5" customHeight="1" thickBot="1">
      <c r="A6" s="4"/>
      <c r="B6" s="81" t="s">
        <v>719</v>
      </c>
      <c r="C6" s="82" t="s">
        <v>720</v>
      </c>
      <c r="D6" s="58"/>
      <c r="E6" s="40" t="s">
        <v>721</v>
      </c>
      <c r="F6" s="40"/>
      <c r="G6" s="40"/>
    </row>
    <row r="7" ht="13.5" thickBot="1"/>
    <row r="8" spans="1:7" s="1" customFormat="1" ht="39.75" customHeight="1" thickBot="1">
      <c r="A8" s="36" t="s">
        <v>171</v>
      </c>
      <c r="B8" s="36" t="s">
        <v>172</v>
      </c>
      <c r="C8" s="83" t="s">
        <v>481</v>
      </c>
      <c r="D8" s="79" t="s">
        <v>485</v>
      </c>
      <c r="E8" s="84" t="s">
        <v>482</v>
      </c>
      <c r="F8" s="83" t="s">
        <v>232</v>
      </c>
      <c r="G8" s="83" t="s">
        <v>233</v>
      </c>
    </row>
    <row r="9" spans="1:7" ht="54" customHeight="1">
      <c r="A9" s="311" t="s">
        <v>173</v>
      </c>
      <c r="B9" s="137" t="s">
        <v>673</v>
      </c>
      <c r="C9" s="44" t="s">
        <v>515</v>
      </c>
      <c r="D9" s="44" t="s">
        <v>515</v>
      </c>
      <c r="E9" s="44" t="s">
        <v>516</v>
      </c>
      <c r="F9" s="51" t="s">
        <v>141</v>
      </c>
      <c r="G9" s="44" t="s">
        <v>517</v>
      </c>
    </row>
    <row r="10" spans="1:7" ht="178.5">
      <c r="A10" s="311"/>
      <c r="B10" s="138" t="s">
        <v>674</v>
      </c>
      <c r="C10" s="37" t="s">
        <v>141</v>
      </c>
      <c r="D10" s="47" t="s">
        <v>141</v>
      </c>
      <c r="E10" s="37" t="s">
        <v>141</v>
      </c>
      <c r="F10" s="54" t="s">
        <v>518</v>
      </c>
      <c r="G10" s="37" t="s">
        <v>141</v>
      </c>
    </row>
    <row r="11" spans="1:7" ht="60" customHeight="1">
      <c r="A11" s="311"/>
      <c r="B11" s="138" t="s">
        <v>258</v>
      </c>
      <c r="C11" s="37" t="s">
        <v>81</v>
      </c>
      <c r="D11" s="47" t="s">
        <v>141</v>
      </c>
      <c r="E11" s="37" t="s">
        <v>82</v>
      </c>
      <c r="F11" s="54" t="s">
        <v>141</v>
      </c>
      <c r="G11" s="37" t="s">
        <v>141</v>
      </c>
    </row>
    <row r="12" spans="1:7" ht="114.75">
      <c r="A12" s="311"/>
      <c r="B12" s="138" t="s">
        <v>503</v>
      </c>
      <c r="C12" s="37" t="s">
        <v>141</v>
      </c>
      <c r="D12" s="47" t="s">
        <v>141</v>
      </c>
      <c r="E12" s="45" t="s">
        <v>519</v>
      </c>
      <c r="F12" s="54" t="s">
        <v>141</v>
      </c>
      <c r="G12" s="37" t="s">
        <v>141</v>
      </c>
    </row>
    <row r="13" spans="1:7" ht="140.25">
      <c r="A13" s="311"/>
      <c r="B13" s="138" t="s">
        <v>259</v>
      </c>
      <c r="C13" s="37" t="s">
        <v>136</v>
      </c>
      <c r="D13" s="47" t="s">
        <v>136</v>
      </c>
      <c r="E13" s="45" t="s">
        <v>520</v>
      </c>
      <c r="F13" s="54" t="s">
        <v>141</v>
      </c>
      <c r="G13" s="37" t="s">
        <v>141</v>
      </c>
    </row>
    <row r="14" spans="1:7" ht="165" customHeight="1">
      <c r="A14" s="311"/>
      <c r="B14" s="139" t="s">
        <v>271</v>
      </c>
      <c r="C14" s="37" t="s">
        <v>141</v>
      </c>
      <c r="D14" s="47" t="s">
        <v>141</v>
      </c>
      <c r="E14" s="45" t="s">
        <v>137</v>
      </c>
      <c r="F14" s="54" t="s">
        <v>141</v>
      </c>
      <c r="G14" s="45" t="s">
        <v>473</v>
      </c>
    </row>
    <row r="15" spans="1:7" ht="371.25" customHeight="1" thickBot="1">
      <c r="A15" s="311"/>
      <c r="B15" s="139" t="s">
        <v>272</v>
      </c>
      <c r="C15" s="40" t="s">
        <v>395</v>
      </c>
      <c r="D15" s="85" t="s">
        <v>401</v>
      </c>
      <c r="E15" s="40" t="s">
        <v>396</v>
      </c>
      <c r="F15" s="55" t="s">
        <v>112</v>
      </c>
      <c r="G15" s="40" t="s">
        <v>796</v>
      </c>
    </row>
    <row r="16" spans="1:7" ht="63.75">
      <c r="A16" s="311" t="s">
        <v>43</v>
      </c>
      <c r="B16" s="140" t="s">
        <v>429</v>
      </c>
      <c r="C16" s="50" t="s">
        <v>113</v>
      </c>
      <c r="D16" s="50" t="s">
        <v>114</v>
      </c>
      <c r="E16" s="44" t="s">
        <v>498</v>
      </c>
      <c r="F16" s="51" t="s">
        <v>141</v>
      </c>
      <c r="G16" s="44" t="s">
        <v>495</v>
      </c>
    </row>
    <row r="17" spans="1:7" ht="331.5">
      <c r="A17" s="311"/>
      <c r="B17" s="141" t="s">
        <v>430</v>
      </c>
      <c r="C17" s="72" t="s">
        <v>499</v>
      </c>
      <c r="D17" s="47" t="s">
        <v>141</v>
      </c>
      <c r="E17" s="76" t="s">
        <v>500</v>
      </c>
      <c r="F17" s="54" t="s">
        <v>141</v>
      </c>
      <c r="G17" s="37" t="s">
        <v>665</v>
      </c>
    </row>
    <row r="18" spans="1:7" ht="51">
      <c r="A18" s="311"/>
      <c r="B18" s="141" t="s">
        <v>431</v>
      </c>
      <c r="C18" s="47" t="s">
        <v>141</v>
      </c>
      <c r="D18" s="47" t="s">
        <v>141</v>
      </c>
      <c r="E18" s="45" t="s">
        <v>666</v>
      </c>
      <c r="F18" s="54" t="s">
        <v>141</v>
      </c>
      <c r="G18" s="45" t="s">
        <v>667</v>
      </c>
    </row>
    <row r="19" spans="1:7" ht="102">
      <c r="A19" s="311"/>
      <c r="B19" s="141" t="s">
        <v>92</v>
      </c>
      <c r="C19" s="72" t="s">
        <v>501</v>
      </c>
      <c r="D19" s="72" t="s">
        <v>502</v>
      </c>
      <c r="E19" s="37" t="s">
        <v>141</v>
      </c>
      <c r="F19" s="54" t="s">
        <v>141</v>
      </c>
      <c r="G19" s="37" t="s">
        <v>141</v>
      </c>
    </row>
    <row r="20" spans="1:7" ht="26.25" thickBot="1">
      <c r="A20" s="311"/>
      <c r="B20" s="142" t="s">
        <v>47</v>
      </c>
      <c r="C20" s="48" t="s">
        <v>141</v>
      </c>
      <c r="D20" s="48" t="s">
        <v>141</v>
      </c>
      <c r="E20" s="40" t="s">
        <v>141</v>
      </c>
      <c r="F20" s="55" t="s">
        <v>141</v>
      </c>
      <c r="G20" s="40" t="s">
        <v>141</v>
      </c>
    </row>
    <row r="21" spans="1:7" ht="365.25" customHeight="1">
      <c r="A21" s="311" t="s">
        <v>49</v>
      </c>
      <c r="B21" s="143" t="s">
        <v>93</v>
      </c>
      <c r="C21" s="50" t="s">
        <v>13</v>
      </c>
      <c r="D21" s="50" t="s">
        <v>224</v>
      </c>
      <c r="E21" s="49" t="s">
        <v>225</v>
      </c>
      <c r="F21" s="86" t="s">
        <v>1</v>
      </c>
      <c r="G21" s="49" t="s">
        <v>366</v>
      </c>
    </row>
    <row r="22" spans="1:7" ht="102">
      <c r="A22" s="311"/>
      <c r="B22" s="144" t="s">
        <v>94</v>
      </c>
      <c r="C22" s="47" t="s">
        <v>141</v>
      </c>
      <c r="D22" s="37" t="s">
        <v>141</v>
      </c>
      <c r="E22" s="37" t="s">
        <v>141</v>
      </c>
      <c r="F22" s="54" t="s">
        <v>141</v>
      </c>
      <c r="G22" s="37" t="s">
        <v>141</v>
      </c>
    </row>
    <row r="23" spans="1:7" ht="51.75" thickBot="1">
      <c r="A23" s="311"/>
      <c r="B23" s="145" t="s">
        <v>95</v>
      </c>
      <c r="C23" s="48" t="s">
        <v>141</v>
      </c>
      <c r="D23" s="40" t="s">
        <v>141</v>
      </c>
      <c r="E23" s="87" t="s">
        <v>141</v>
      </c>
      <c r="F23" s="55" t="s">
        <v>141</v>
      </c>
      <c r="G23" s="40" t="s">
        <v>8</v>
      </c>
    </row>
    <row r="24" spans="1:7" ht="63.75">
      <c r="A24" s="311" t="s">
        <v>635</v>
      </c>
      <c r="B24" s="146" t="s">
        <v>96</v>
      </c>
      <c r="C24" s="50" t="s">
        <v>14</v>
      </c>
      <c r="D24" s="49" t="s">
        <v>14</v>
      </c>
      <c r="E24" s="51" t="s">
        <v>141</v>
      </c>
      <c r="F24" s="51" t="s">
        <v>141</v>
      </c>
      <c r="G24" s="44" t="s">
        <v>141</v>
      </c>
    </row>
    <row r="25" spans="1:7" ht="140.25">
      <c r="A25" s="311"/>
      <c r="B25" s="147" t="s">
        <v>801</v>
      </c>
      <c r="C25" s="72" t="s">
        <v>251</v>
      </c>
      <c r="D25" s="37" t="s">
        <v>141</v>
      </c>
      <c r="E25" s="53" t="s">
        <v>252</v>
      </c>
      <c r="F25" s="54" t="s">
        <v>760</v>
      </c>
      <c r="G25" s="37" t="s">
        <v>761</v>
      </c>
    </row>
    <row r="26" spans="1:7" ht="38.25" customHeight="1">
      <c r="A26" s="311"/>
      <c r="B26" s="147" t="s">
        <v>469</v>
      </c>
      <c r="C26" s="47" t="s">
        <v>787</v>
      </c>
      <c r="D26" s="37" t="s">
        <v>787</v>
      </c>
      <c r="E26" s="54" t="s">
        <v>787</v>
      </c>
      <c r="F26" s="54" t="s">
        <v>787</v>
      </c>
      <c r="G26" s="37" t="s">
        <v>787</v>
      </c>
    </row>
    <row r="27" spans="1:7" ht="38.25">
      <c r="A27" s="311"/>
      <c r="B27" s="147" t="s">
        <v>470</v>
      </c>
      <c r="C27" s="47" t="s">
        <v>141</v>
      </c>
      <c r="D27" s="37" t="s">
        <v>141</v>
      </c>
      <c r="E27" s="53" t="s">
        <v>256</v>
      </c>
      <c r="F27" s="54" t="s">
        <v>141</v>
      </c>
      <c r="G27" s="45" t="s">
        <v>256</v>
      </c>
    </row>
    <row r="28" spans="1:7" ht="25.5">
      <c r="A28" s="311"/>
      <c r="B28" s="147" t="s">
        <v>471</v>
      </c>
      <c r="C28" s="47" t="s">
        <v>141</v>
      </c>
      <c r="D28" s="37" t="s">
        <v>141</v>
      </c>
      <c r="E28" s="54" t="s">
        <v>141</v>
      </c>
      <c r="F28" s="54" t="s">
        <v>141</v>
      </c>
      <c r="G28" s="37" t="s">
        <v>141</v>
      </c>
    </row>
    <row r="29" spans="1:7" ht="51">
      <c r="A29" s="311"/>
      <c r="B29" s="147" t="s">
        <v>472</v>
      </c>
      <c r="C29" s="47" t="s">
        <v>141</v>
      </c>
      <c r="D29" s="37" t="s">
        <v>141</v>
      </c>
      <c r="E29" s="53" t="s">
        <v>141</v>
      </c>
      <c r="F29" s="54" t="s">
        <v>141</v>
      </c>
      <c r="G29" s="45" t="s">
        <v>762</v>
      </c>
    </row>
    <row r="30" spans="1:7" ht="63.75">
      <c r="A30" s="311"/>
      <c r="B30" s="147" t="s">
        <v>23</v>
      </c>
      <c r="C30" s="47" t="s">
        <v>141</v>
      </c>
      <c r="D30" s="37" t="s">
        <v>141</v>
      </c>
      <c r="E30" s="54" t="s">
        <v>141</v>
      </c>
      <c r="F30" s="54" t="s">
        <v>141</v>
      </c>
      <c r="G30" s="37" t="s">
        <v>141</v>
      </c>
    </row>
    <row r="31" spans="1:7" ht="46.5" customHeight="1">
      <c r="A31" s="311"/>
      <c r="B31" s="147" t="s">
        <v>24</v>
      </c>
      <c r="C31" s="47" t="s">
        <v>141</v>
      </c>
      <c r="D31" s="45" t="s">
        <v>763</v>
      </c>
      <c r="E31" s="54" t="s">
        <v>141</v>
      </c>
      <c r="F31" s="53" t="s">
        <v>763</v>
      </c>
      <c r="G31" s="45" t="s">
        <v>15</v>
      </c>
    </row>
    <row r="32" spans="1:7" ht="77.25" thickBot="1">
      <c r="A32" s="311"/>
      <c r="B32" s="147" t="s">
        <v>209</v>
      </c>
      <c r="C32" s="48" t="s">
        <v>141</v>
      </c>
      <c r="D32" s="40" t="s">
        <v>141</v>
      </c>
      <c r="E32" s="55" t="s">
        <v>141</v>
      </c>
      <c r="F32" s="55" t="s">
        <v>141</v>
      </c>
      <c r="G32" s="40" t="s">
        <v>141</v>
      </c>
    </row>
    <row r="33" spans="1:7" ht="38.25">
      <c r="A33" s="311" t="s">
        <v>636</v>
      </c>
      <c r="B33" s="147" t="s">
        <v>210</v>
      </c>
      <c r="C33" s="46" t="s">
        <v>141</v>
      </c>
      <c r="D33" s="44" t="s">
        <v>141</v>
      </c>
      <c r="E33" s="44" t="s">
        <v>141</v>
      </c>
      <c r="F33" s="51" t="s">
        <v>141</v>
      </c>
      <c r="G33" s="44" t="s">
        <v>141</v>
      </c>
    </row>
    <row r="34" spans="1:7" ht="178.5">
      <c r="A34" s="311"/>
      <c r="B34" s="147" t="s">
        <v>211</v>
      </c>
      <c r="C34" s="47" t="s">
        <v>263</v>
      </c>
      <c r="D34" s="47" t="s">
        <v>263</v>
      </c>
      <c r="E34" s="45" t="s">
        <v>264</v>
      </c>
      <c r="F34" s="53" t="s">
        <v>260</v>
      </c>
      <c r="G34" s="45" t="s">
        <v>264</v>
      </c>
    </row>
    <row r="35" spans="1:7" ht="38.25">
      <c r="A35" s="311"/>
      <c r="B35" s="147" t="s">
        <v>549</v>
      </c>
      <c r="C35" s="47" t="s">
        <v>141</v>
      </c>
      <c r="D35" s="37" t="s">
        <v>141</v>
      </c>
      <c r="E35" s="37" t="s">
        <v>141</v>
      </c>
      <c r="F35" s="54" t="s">
        <v>141</v>
      </c>
      <c r="G35" s="37" t="s">
        <v>141</v>
      </c>
    </row>
    <row r="36" spans="1:7" ht="39" thickBot="1">
      <c r="A36" s="311"/>
      <c r="B36" s="147" t="s">
        <v>550</v>
      </c>
      <c r="C36" s="40" t="s">
        <v>793</v>
      </c>
      <c r="D36" s="40" t="s">
        <v>793</v>
      </c>
      <c r="E36" s="40" t="s">
        <v>793</v>
      </c>
      <c r="F36" s="40" t="s">
        <v>793</v>
      </c>
      <c r="G36" s="40" t="s">
        <v>793</v>
      </c>
    </row>
    <row r="37" spans="1:7" ht="293.25">
      <c r="A37" s="312" t="s">
        <v>637</v>
      </c>
      <c r="B37" s="147" t="s">
        <v>325</v>
      </c>
      <c r="C37" s="49" t="s">
        <v>208</v>
      </c>
      <c r="D37" s="49" t="s">
        <v>657</v>
      </c>
      <c r="E37" s="59" t="s">
        <v>658</v>
      </c>
      <c r="F37" s="51" t="s">
        <v>141</v>
      </c>
      <c r="G37" s="49" t="s">
        <v>659</v>
      </c>
    </row>
    <row r="38" spans="1:7" ht="102">
      <c r="A38" s="313"/>
      <c r="B38" s="147" t="s">
        <v>326</v>
      </c>
      <c r="C38" s="37" t="s">
        <v>660</v>
      </c>
      <c r="D38" s="37" t="s">
        <v>660</v>
      </c>
      <c r="E38" s="53" t="s">
        <v>257</v>
      </c>
      <c r="F38" s="54" t="s">
        <v>141</v>
      </c>
      <c r="G38" s="45" t="s">
        <v>257</v>
      </c>
    </row>
    <row r="39" spans="1:7" ht="114.75">
      <c r="A39" s="313"/>
      <c r="B39" s="147" t="s">
        <v>66</v>
      </c>
      <c r="C39" s="37" t="s">
        <v>764</v>
      </c>
      <c r="D39" s="37" t="s">
        <v>764</v>
      </c>
      <c r="E39" s="37" t="s">
        <v>672</v>
      </c>
      <c r="F39" s="37" t="s">
        <v>672</v>
      </c>
      <c r="G39" s="37" t="s">
        <v>672</v>
      </c>
    </row>
    <row r="40" spans="1:7" ht="242.25">
      <c r="A40" s="313"/>
      <c r="B40" s="147" t="s">
        <v>67</v>
      </c>
      <c r="C40" s="45" t="s">
        <v>661</v>
      </c>
      <c r="D40" s="45" t="s">
        <v>661</v>
      </c>
      <c r="E40" s="53" t="s">
        <v>662</v>
      </c>
      <c r="F40" s="53" t="s">
        <v>663</v>
      </c>
      <c r="G40" s="45" t="s">
        <v>664</v>
      </c>
    </row>
    <row r="41" spans="1:7" ht="99" customHeight="1">
      <c r="A41" s="313"/>
      <c r="B41" s="147" t="s">
        <v>290</v>
      </c>
      <c r="C41" s="37" t="s">
        <v>265</v>
      </c>
      <c r="D41" s="37" t="s">
        <v>265</v>
      </c>
      <c r="E41" s="37" t="s">
        <v>265</v>
      </c>
      <c r="F41" s="37" t="s">
        <v>265</v>
      </c>
      <c r="G41" s="37" t="s">
        <v>265</v>
      </c>
    </row>
    <row r="42" spans="1:7" ht="89.25">
      <c r="A42" s="313"/>
      <c r="B42" s="147" t="s">
        <v>422</v>
      </c>
      <c r="C42" s="45" t="s">
        <v>161</v>
      </c>
      <c r="D42" s="45" t="s">
        <v>161</v>
      </c>
      <c r="E42" s="54" t="s">
        <v>21</v>
      </c>
      <c r="F42" s="54" t="s">
        <v>162</v>
      </c>
      <c r="G42" s="37" t="s">
        <v>21</v>
      </c>
    </row>
    <row r="43" spans="1:7" ht="178.5">
      <c r="A43" s="313"/>
      <c r="B43" s="147" t="s">
        <v>292</v>
      </c>
      <c r="C43" s="45" t="s">
        <v>619</v>
      </c>
      <c r="D43" s="45" t="s">
        <v>619</v>
      </c>
      <c r="E43" s="53" t="s">
        <v>618</v>
      </c>
      <c r="F43" s="53" t="s">
        <v>141</v>
      </c>
      <c r="G43" s="45" t="s">
        <v>617</v>
      </c>
    </row>
    <row r="44" spans="1:7" ht="51">
      <c r="A44" s="313"/>
      <c r="B44" s="147" t="s">
        <v>293</v>
      </c>
      <c r="C44" s="37" t="s">
        <v>30</v>
      </c>
      <c r="D44" s="37" t="s">
        <v>30</v>
      </c>
      <c r="E44" s="37" t="s">
        <v>30</v>
      </c>
      <c r="F44" s="37" t="s">
        <v>30</v>
      </c>
      <c r="G44" s="37" t="s">
        <v>30</v>
      </c>
    </row>
    <row r="45" spans="1:7" ht="127.5">
      <c r="A45" s="313"/>
      <c r="B45" s="147" t="s">
        <v>294</v>
      </c>
      <c r="C45" s="157" t="s">
        <v>294</v>
      </c>
      <c r="D45" s="157" t="s">
        <v>294</v>
      </c>
      <c r="E45" s="157" t="s">
        <v>294</v>
      </c>
      <c r="F45" s="157" t="s">
        <v>294</v>
      </c>
      <c r="G45" s="157" t="s">
        <v>294</v>
      </c>
    </row>
    <row r="46" spans="1:7" ht="114.75">
      <c r="A46" s="314"/>
      <c r="B46" s="147" t="s">
        <v>295</v>
      </c>
      <c r="C46" s="157" t="s">
        <v>295</v>
      </c>
      <c r="D46" s="157" t="s">
        <v>295</v>
      </c>
      <c r="E46" s="157" t="s">
        <v>295</v>
      </c>
      <c r="F46" s="157" t="s">
        <v>295</v>
      </c>
      <c r="G46" s="157" t="s">
        <v>295</v>
      </c>
    </row>
    <row r="47" spans="2:3" ht="12.75">
      <c r="B47" s="8"/>
      <c r="C47" s="2" t="s">
        <v>141</v>
      </c>
    </row>
    <row r="48" spans="2:3" ht="25.5">
      <c r="B48" s="148" t="s">
        <v>22</v>
      </c>
      <c r="C48" s="2" t="s">
        <v>141</v>
      </c>
    </row>
    <row r="49" ht="25.5">
      <c r="B49" s="149" t="s">
        <v>475</v>
      </c>
    </row>
    <row r="50" ht="45.75" customHeight="1">
      <c r="B50" s="149" t="s">
        <v>476</v>
      </c>
    </row>
    <row r="51" ht="18" customHeight="1">
      <c r="B51" s="149" t="s">
        <v>477</v>
      </c>
    </row>
    <row r="52" ht="51">
      <c r="B52" s="149" t="s">
        <v>478</v>
      </c>
    </row>
    <row r="53" ht="38.25">
      <c r="B53" s="149" t="s">
        <v>479</v>
      </c>
    </row>
    <row r="54" ht="70.5" customHeight="1">
      <c r="B54" s="138" t="s">
        <v>508</v>
      </c>
    </row>
  </sheetData>
  <sheetProtection/>
  <mergeCells count="9">
    <mergeCell ref="A37:A46"/>
    <mergeCell ref="A33:A36"/>
    <mergeCell ref="A24:A32"/>
    <mergeCell ref="A1:C1"/>
    <mergeCell ref="A9:A15"/>
    <mergeCell ref="A16:A20"/>
    <mergeCell ref="A21:A23"/>
    <mergeCell ref="C4:D4"/>
    <mergeCell ref="C5:D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G931"/>
  <sheetViews>
    <sheetView zoomScale="60" zoomScaleNormal="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1" sqref="F1:F16384"/>
    </sheetView>
  </sheetViews>
  <sheetFormatPr defaultColWidth="9.140625" defaultRowHeight="12.75"/>
  <cols>
    <col min="1" max="1" width="21.421875" style="2" customWidth="1"/>
    <col min="2" max="2" width="46.140625" style="2" customWidth="1"/>
    <col min="3" max="4" width="36.57421875" style="2" hidden="1" customWidth="1"/>
    <col min="5" max="5" width="36.28125" style="2" hidden="1" customWidth="1"/>
    <col min="6" max="6" width="48.00390625" style="2" customWidth="1"/>
    <col min="7" max="7" width="36.28125" style="2" hidden="1" customWidth="1"/>
    <col min="8" max="8" width="9.140625" style="2" customWidth="1"/>
    <col min="9" max="9" width="10.57421875" style="2" customWidth="1"/>
    <col min="10" max="16384" width="9.140625" style="2" customWidth="1"/>
  </cols>
  <sheetData>
    <row r="1" spans="1:3" ht="20.25">
      <c r="A1" s="318" t="s">
        <v>194</v>
      </c>
      <c r="B1" s="318"/>
      <c r="C1" s="318"/>
    </row>
    <row r="2" ht="13.5" thickBot="1"/>
    <row r="3" spans="1:7" ht="12.75">
      <c r="A3" s="4"/>
      <c r="B3" s="43" t="s">
        <v>195</v>
      </c>
      <c r="C3" s="36" t="s">
        <v>236</v>
      </c>
      <c r="D3" s="36" t="s">
        <v>237</v>
      </c>
      <c r="E3" s="36" t="s">
        <v>238</v>
      </c>
      <c r="F3" s="136" t="s">
        <v>239</v>
      </c>
      <c r="G3" s="36" t="s">
        <v>240</v>
      </c>
    </row>
    <row r="4" spans="2:7" ht="90" customHeight="1">
      <c r="B4" s="80" t="s">
        <v>200</v>
      </c>
      <c r="C4" s="37" t="s">
        <v>286</v>
      </c>
      <c r="D4" s="37" t="s">
        <v>285</v>
      </c>
      <c r="E4" s="37" t="s">
        <v>281</v>
      </c>
      <c r="F4" s="38" t="s">
        <v>696</v>
      </c>
      <c r="G4" s="37" t="s">
        <v>204</v>
      </c>
    </row>
    <row r="5" spans="1:7" ht="177" customHeight="1">
      <c r="A5" s="4"/>
      <c r="B5" s="80" t="s">
        <v>434</v>
      </c>
      <c r="C5" s="37" t="s">
        <v>752</v>
      </c>
      <c r="D5" s="37" t="s">
        <v>253</v>
      </c>
      <c r="E5" s="37" t="s">
        <v>465</v>
      </c>
      <c r="F5" s="37" t="s">
        <v>717</v>
      </c>
      <c r="G5" s="37" t="s">
        <v>74</v>
      </c>
    </row>
    <row r="6" spans="1:7" ht="55.5" customHeight="1" thickBot="1">
      <c r="A6" s="4"/>
      <c r="B6" s="81" t="s">
        <v>341</v>
      </c>
      <c r="C6" s="40"/>
      <c r="D6" s="40"/>
      <c r="E6" s="40"/>
      <c r="F6" s="40"/>
      <c r="G6" s="40" t="s">
        <v>110</v>
      </c>
    </row>
    <row r="7" ht="13.5" thickBot="1"/>
    <row r="8" spans="1:7" s="1" customFormat="1" ht="39.75" customHeight="1" thickBot="1">
      <c r="A8" s="88" t="s">
        <v>171</v>
      </c>
      <c r="B8" s="36" t="s">
        <v>172</v>
      </c>
      <c r="C8" s="36" t="s">
        <v>236</v>
      </c>
      <c r="D8" s="36" t="s">
        <v>237</v>
      </c>
      <c r="E8" s="36" t="s">
        <v>238</v>
      </c>
      <c r="F8" s="36" t="s">
        <v>239</v>
      </c>
      <c r="G8" s="36" t="s">
        <v>240</v>
      </c>
    </row>
    <row r="9" spans="1:7" ht="99" customHeight="1">
      <c r="A9" s="311" t="s">
        <v>173</v>
      </c>
      <c r="B9" s="137" t="s">
        <v>673</v>
      </c>
      <c r="C9" s="37" t="s">
        <v>141</v>
      </c>
      <c r="D9" s="45" t="s">
        <v>362</v>
      </c>
      <c r="E9" s="37" t="s">
        <v>103</v>
      </c>
      <c r="F9" s="37" t="s">
        <v>332</v>
      </c>
      <c r="G9" s="37" t="s">
        <v>342</v>
      </c>
    </row>
    <row r="10" spans="1:7" ht="57.75" customHeight="1">
      <c r="A10" s="311"/>
      <c r="B10" s="138" t="s">
        <v>674</v>
      </c>
      <c r="C10" s="37" t="s">
        <v>749</v>
      </c>
      <c r="D10" s="37" t="s">
        <v>141</v>
      </c>
      <c r="E10" s="37" t="s">
        <v>280</v>
      </c>
      <c r="F10" s="37" t="s">
        <v>757</v>
      </c>
      <c r="G10" s="45" t="s">
        <v>427</v>
      </c>
    </row>
    <row r="11" spans="1:7" ht="108.75" customHeight="1">
      <c r="A11" s="311"/>
      <c r="B11" s="138" t="s">
        <v>258</v>
      </c>
      <c r="C11" s="37" t="s">
        <v>141</v>
      </c>
      <c r="D11" s="37" t="s">
        <v>206</v>
      </c>
      <c r="E11" s="37" t="s">
        <v>679</v>
      </c>
      <c r="F11" s="38" t="s">
        <v>25</v>
      </c>
      <c r="G11" s="45" t="s">
        <v>75</v>
      </c>
    </row>
    <row r="12" spans="1:7" ht="204" customHeight="1">
      <c r="A12" s="311"/>
      <c r="B12" s="138" t="s">
        <v>503</v>
      </c>
      <c r="C12" s="37" t="s">
        <v>141</v>
      </c>
      <c r="D12" s="45" t="s">
        <v>284</v>
      </c>
      <c r="E12" s="37" t="s">
        <v>105</v>
      </c>
      <c r="F12" s="38" t="s">
        <v>697</v>
      </c>
      <c r="G12" s="37" t="s">
        <v>324</v>
      </c>
    </row>
    <row r="13" spans="1:7" ht="82.5" customHeight="1">
      <c r="A13" s="311"/>
      <c r="B13" s="138" t="s">
        <v>26</v>
      </c>
      <c r="C13" s="37" t="s">
        <v>141</v>
      </c>
      <c r="D13" s="45" t="s">
        <v>364</v>
      </c>
      <c r="E13" s="45" t="s">
        <v>106</v>
      </c>
      <c r="F13" s="45"/>
      <c r="G13" s="45" t="s">
        <v>76</v>
      </c>
    </row>
    <row r="14" spans="1:7" ht="143.25" customHeight="1">
      <c r="A14" s="311"/>
      <c r="B14" s="139" t="s">
        <v>27</v>
      </c>
      <c r="C14" s="37" t="s">
        <v>141</v>
      </c>
      <c r="D14" s="38" t="s">
        <v>655</v>
      </c>
      <c r="E14" s="37" t="s">
        <v>104</v>
      </c>
      <c r="F14" s="45" t="s">
        <v>698</v>
      </c>
      <c r="G14" s="45" t="s">
        <v>41</v>
      </c>
    </row>
    <row r="15" spans="1:7" ht="382.5" customHeight="1" thickBot="1">
      <c r="A15" s="311"/>
      <c r="B15" s="139" t="s">
        <v>272</v>
      </c>
      <c r="C15" s="37" t="s">
        <v>797</v>
      </c>
      <c r="D15" s="37" t="s">
        <v>799</v>
      </c>
      <c r="E15" s="37" t="s">
        <v>798</v>
      </c>
      <c r="F15" s="37" t="s">
        <v>800</v>
      </c>
      <c r="G15" s="45" t="s">
        <v>488</v>
      </c>
    </row>
    <row r="16" spans="1:7" ht="252" customHeight="1">
      <c r="A16" s="311" t="s">
        <v>43</v>
      </c>
      <c r="B16" s="140" t="s">
        <v>429</v>
      </c>
      <c r="C16" s="45" t="s">
        <v>754</v>
      </c>
      <c r="D16" s="45" t="s">
        <v>363</v>
      </c>
      <c r="E16" s="45" t="s">
        <v>102</v>
      </c>
      <c r="F16" s="45" t="s">
        <v>699</v>
      </c>
      <c r="G16" s="45" t="s">
        <v>414</v>
      </c>
    </row>
    <row r="17" spans="1:7" ht="238.5" customHeight="1">
      <c r="A17" s="311"/>
      <c r="B17" s="141" t="s">
        <v>430</v>
      </c>
      <c r="C17" s="37"/>
      <c r="D17" s="37" t="s">
        <v>652</v>
      </c>
      <c r="E17" s="37" t="s">
        <v>107</v>
      </c>
      <c r="F17" s="37" t="s">
        <v>702</v>
      </c>
      <c r="G17" s="37" t="s">
        <v>415</v>
      </c>
    </row>
    <row r="18" spans="1:7" ht="34.5" customHeight="1">
      <c r="A18" s="311"/>
      <c r="B18" s="141" t="s">
        <v>431</v>
      </c>
      <c r="C18" s="37"/>
      <c r="D18" s="37" t="s">
        <v>142</v>
      </c>
      <c r="E18" s="37" t="s">
        <v>101</v>
      </c>
      <c r="F18" s="45" t="s">
        <v>109</v>
      </c>
      <c r="G18" s="45" t="s">
        <v>428</v>
      </c>
    </row>
    <row r="19" spans="1:7" ht="76.5">
      <c r="A19" s="311"/>
      <c r="B19" s="141" t="s">
        <v>92</v>
      </c>
      <c r="C19" s="37" t="s">
        <v>751</v>
      </c>
      <c r="D19" s="37" t="s">
        <v>143</v>
      </c>
      <c r="E19" s="37" t="s">
        <v>144</v>
      </c>
      <c r="F19" s="206"/>
      <c r="G19" s="37" t="s">
        <v>145</v>
      </c>
    </row>
    <row r="20" spans="1:7" ht="115.5" customHeight="1" thickBot="1">
      <c r="A20" s="311"/>
      <c r="B20" s="142" t="s">
        <v>47</v>
      </c>
      <c r="C20" s="37" t="s">
        <v>141</v>
      </c>
      <c r="D20" s="45" t="s">
        <v>653</v>
      </c>
      <c r="E20" s="45" t="s">
        <v>108</v>
      </c>
      <c r="F20" s="45" t="s">
        <v>701</v>
      </c>
      <c r="G20" s="45" t="s">
        <v>523</v>
      </c>
    </row>
    <row r="21" spans="1:7" ht="409.5" customHeight="1">
      <c r="A21" s="311" t="s">
        <v>49</v>
      </c>
      <c r="B21" s="143" t="s">
        <v>93</v>
      </c>
      <c r="C21" s="37" t="s">
        <v>141</v>
      </c>
      <c r="D21" s="45" t="s">
        <v>98</v>
      </c>
      <c r="E21" s="45" t="s">
        <v>424</v>
      </c>
      <c r="F21" s="45" t="s">
        <v>700</v>
      </c>
      <c r="G21" s="45" t="s">
        <v>397</v>
      </c>
    </row>
    <row r="22" spans="1:7" ht="102">
      <c r="A22" s="311"/>
      <c r="B22" s="144" t="s">
        <v>94</v>
      </c>
      <c r="C22" s="37" t="s">
        <v>141</v>
      </c>
      <c r="D22" s="37" t="s">
        <v>141</v>
      </c>
      <c r="E22" s="37" t="s">
        <v>141</v>
      </c>
      <c r="F22" s="37" t="s">
        <v>141</v>
      </c>
      <c r="G22" s="45" t="s">
        <v>398</v>
      </c>
    </row>
    <row r="23" spans="1:7" ht="51.75" thickBot="1">
      <c r="A23" s="311"/>
      <c r="B23" s="145" t="s">
        <v>95</v>
      </c>
      <c r="C23" s="37" t="s">
        <v>141</v>
      </c>
      <c r="D23" s="37" t="s">
        <v>141</v>
      </c>
      <c r="E23" s="45" t="s">
        <v>99</v>
      </c>
      <c r="F23" s="45" t="s">
        <v>703</v>
      </c>
      <c r="G23" s="45" t="s">
        <v>399</v>
      </c>
    </row>
    <row r="24" spans="1:7" ht="51">
      <c r="A24" s="311" t="s">
        <v>635</v>
      </c>
      <c r="B24" s="146" t="s">
        <v>96</v>
      </c>
      <c r="C24" s="37" t="s">
        <v>141</v>
      </c>
      <c r="D24" s="37" t="s">
        <v>141</v>
      </c>
      <c r="E24" s="37" t="s">
        <v>141</v>
      </c>
      <c r="F24" s="37"/>
      <c r="G24" s="37" t="s">
        <v>141</v>
      </c>
    </row>
    <row r="25" spans="1:7" ht="267.75">
      <c r="A25" s="311"/>
      <c r="B25" s="147" t="s">
        <v>801</v>
      </c>
      <c r="C25" s="37" t="s">
        <v>750</v>
      </c>
      <c r="D25" s="37" t="s">
        <v>254</v>
      </c>
      <c r="E25" s="37" t="s">
        <v>425</v>
      </c>
      <c r="F25" s="38" t="s">
        <v>704</v>
      </c>
      <c r="G25" s="45" t="s">
        <v>524</v>
      </c>
    </row>
    <row r="26" spans="1:7" ht="58.5" customHeight="1">
      <c r="A26" s="311"/>
      <c r="B26" s="147" t="s">
        <v>469</v>
      </c>
      <c r="C26" s="37" t="s">
        <v>787</v>
      </c>
      <c r="D26" s="37" t="s">
        <v>787</v>
      </c>
      <c r="E26" s="37" t="s">
        <v>787</v>
      </c>
      <c r="F26" s="207"/>
      <c r="G26" s="37" t="s">
        <v>787</v>
      </c>
    </row>
    <row r="27" spans="1:7" ht="63.75" customHeight="1">
      <c r="A27" s="311"/>
      <c r="B27" s="147" t="s">
        <v>470</v>
      </c>
      <c r="C27" s="45" t="s">
        <v>279</v>
      </c>
      <c r="D27" s="69" t="s">
        <v>753</v>
      </c>
      <c r="E27" s="37" t="s">
        <v>468</v>
      </c>
      <c r="F27" s="206"/>
      <c r="G27" s="37" t="s">
        <v>525</v>
      </c>
    </row>
    <row r="28" spans="1:7" ht="25.5">
      <c r="A28" s="311"/>
      <c r="B28" s="147" t="s">
        <v>471</v>
      </c>
      <c r="C28" s="37" t="s">
        <v>141</v>
      </c>
      <c r="D28" s="37" t="s">
        <v>141</v>
      </c>
      <c r="E28" s="37" t="s">
        <v>141</v>
      </c>
      <c r="F28" s="37"/>
      <c r="G28" s="37" t="s">
        <v>146</v>
      </c>
    </row>
    <row r="29" spans="1:7" ht="62.25" customHeight="1">
      <c r="A29" s="311"/>
      <c r="B29" s="147" t="s">
        <v>472</v>
      </c>
      <c r="C29" s="37" t="s">
        <v>141</v>
      </c>
      <c r="D29" s="45" t="s">
        <v>284</v>
      </c>
      <c r="E29" s="37" t="s">
        <v>141</v>
      </c>
      <c r="F29" s="37" t="s">
        <v>705</v>
      </c>
      <c r="G29" s="45" t="s">
        <v>207</v>
      </c>
    </row>
    <row r="30" spans="1:7" ht="63.75">
      <c r="A30" s="311"/>
      <c r="B30" s="147" t="s">
        <v>23</v>
      </c>
      <c r="C30" s="45" t="s">
        <v>283</v>
      </c>
      <c r="D30" s="37" t="s">
        <v>141</v>
      </c>
      <c r="E30" s="37" t="s">
        <v>141</v>
      </c>
      <c r="F30" s="45" t="s">
        <v>758</v>
      </c>
      <c r="G30" s="69" t="s">
        <v>522</v>
      </c>
    </row>
    <row r="31" spans="1:7" ht="75" customHeight="1">
      <c r="A31" s="311"/>
      <c r="B31" s="147" t="s">
        <v>24</v>
      </c>
      <c r="C31" s="37" t="s">
        <v>141</v>
      </c>
      <c r="D31" s="37" t="s">
        <v>124</v>
      </c>
      <c r="E31" s="37" t="s">
        <v>141</v>
      </c>
      <c r="F31" s="45" t="s">
        <v>706</v>
      </c>
      <c r="G31" s="45" t="s">
        <v>331</v>
      </c>
    </row>
    <row r="32" spans="1:7" ht="76.5">
      <c r="A32" s="311"/>
      <c r="B32" s="147" t="s">
        <v>209</v>
      </c>
      <c r="C32" s="37" t="s">
        <v>141</v>
      </c>
      <c r="D32" s="37" t="s">
        <v>141</v>
      </c>
      <c r="E32" s="37" t="s">
        <v>141</v>
      </c>
      <c r="F32" s="37"/>
      <c r="G32" s="45" t="s">
        <v>400</v>
      </c>
    </row>
    <row r="33" spans="1:7" ht="38.25">
      <c r="A33" s="311" t="s">
        <v>636</v>
      </c>
      <c r="B33" s="147" t="s">
        <v>210</v>
      </c>
      <c r="C33" s="37" t="s">
        <v>141</v>
      </c>
      <c r="D33" s="37" t="s">
        <v>141</v>
      </c>
      <c r="E33" s="37" t="s">
        <v>141</v>
      </c>
      <c r="F33" s="37"/>
      <c r="G33" s="37" t="s">
        <v>141</v>
      </c>
    </row>
    <row r="34" spans="1:7" ht="108" customHeight="1">
      <c r="A34" s="311"/>
      <c r="B34" s="147" t="s">
        <v>211</v>
      </c>
      <c r="C34" s="37" t="s">
        <v>141</v>
      </c>
      <c r="D34" s="37" t="s">
        <v>141</v>
      </c>
      <c r="E34" s="37" t="s">
        <v>466</v>
      </c>
      <c r="F34" s="45" t="s">
        <v>707</v>
      </c>
      <c r="G34" s="45" t="s">
        <v>203</v>
      </c>
    </row>
    <row r="35" spans="1:7" ht="63.75">
      <c r="A35" s="311"/>
      <c r="B35" s="147" t="s">
        <v>708</v>
      </c>
      <c r="C35" s="37" t="s">
        <v>141</v>
      </c>
      <c r="D35" s="45" t="s">
        <v>651</v>
      </c>
      <c r="E35" s="37" t="s">
        <v>467</v>
      </c>
      <c r="F35" s="45" t="s">
        <v>586</v>
      </c>
      <c r="G35" s="45" t="s">
        <v>205</v>
      </c>
    </row>
    <row r="36" spans="1:7" ht="39" thickBot="1">
      <c r="A36" s="311"/>
      <c r="B36" s="147" t="s">
        <v>550</v>
      </c>
      <c r="C36" s="40" t="s">
        <v>793</v>
      </c>
      <c r="D36" s="40" t="s">
        <v>793</v>
      </c>
      <c r="E36" s="40" t="s">
        <v>793</v>
      </c>
      <c r="F36" s="40" t="s">
        <v>793</v>
      </c>
      <c r="G36" s="40" t="s">
        <v>793</v>
      </c>
    </row>
    <row r="37" spans="1:7" ht="306">
      <c r="A37" s="312" t="s">
        <v>637</v>
      </c>
      <c r="B37" s="147" t="s">
        <v>325</v>
      </c>
      <c r="C37" s="45" t="s">
        <v>678</v>
      </c>
      <c r="D37" s="45" t="s">
        <v>71</v>
      </c>
      <c r="E37" s="45" t="s">
        <v>278</v>
      </c>
      <c r="F37" s="45" t="s">
        <v>709</v>
      </c>
      <c r="G37" s="45" t="s">
        <v>28</v>
      </c>
    </row>
    <row r="38" spans="1:7" ht="170.25" customHeight="1">
      <c r="A38" s="313"/>
      <c r="B38" s="147" t="s">
        <v>326</v>
      </c>
      <c r="C38" s="37" t="s">
        <v>141</v>
      </c>
      <c r="D38" s="37" t="s">
        <v>282</v>
      </c>
      <c r="E38" s="37" t="s">
        <v>282</v>
      </c>
      <c r="F38" s="37" t="s">
        <v>710</v>
      </c>
      <c r="G38" s="37" t="s">
        <v>141</v>
      </c>
    </row>
    <row r="39" spans="1:7" ht="63" customHeight="1">
      <c r="A39" s="313"/>
      <c r="B39" s="147" t="s">
        <v>66</v>
      </c>
      <c r="C39" s="45" t="s">
        <v>384</v>
      </c>
      <c r="D39" s="157" t="s">
        <v>66</v>
      </c>
      <c r="E39" s="157" t="s">
        <v>66</v>
      </c>
      <c r="F39" s="45" t="s">
        <v>759</v>
      </c>
      <c r="G39" s="157" t="s">
        <v>66</v>
      </c>
    </row>
    <row r="40" spans="1:7" ht="216.75">
      <c r="A40" s="313"/>
      <c r="B40" s="147" t="s">
        <v>67</v>
      </c>
      <c r="C40" s="45" t="s">
        <v>748</v>
      </c>
      <c r="D40" s="45" t="s">
        <v>654</v>
      </c>
      <c r="E40" s="45" t="s">
        <v>100</v>
      </c>
      <c r="F40" s="45" t="s">
        <v>711</v>
      </c>
      <c r="G40" s="45" t="s">
        <v>202</v>
      </c>
    </row>
    <row r="41" spans="1:7" ht="51">
      <c r="A41" s="313"/>
      <c r="B41" s="147" t="s">
        <v>290</v>
      </c>
      <c r="C41" s="37" t="s">
        <v>265</v>
      </c>
      <c r="D41" s="37" t="s">
        <v>265</v>
      </c>
      <c r="E41" s="37" t="s">
        <v>265</v>
      </c>
      <c r="F41" s="37" t="s">
        <v>265</v>
      </c>
      <c r="G41" s="37" t="s">
        <v>265</v>
      </c>
    </row>
    <row r="42" spans="1:7" ht="241.5" customHeight="1">
      <c r="A42" s="313"/>
      <c r="B42" s="147" t="s">
        <v>422</v>
      </c>
      <c r="C42" s="45" t="s">
        <v>650</v>
      </c>
      <c r="D42" s="37" t="s">
        <v>365</v>
      </c>
      <c r="E42" s="38" t="s">
        <v>73</v>
      </c>
      <c r="F42" s="37" t="s">
        <v>714</v>
      </c>
      <c r="G42" s="38" t="s">
        <v>72</v>
      </c>
    </row>
    <row r="43" spans="1:7" ht="138.75" customHeight="1">
      <c r="A43" s="313"/>
      <c r="B43" s="147" t="s">
        <v>292</v>
      </c>
      <c r="C43" s="98" t="s">
        <v>442</v>
      </c>
      <c r="D43" s="45" t="s">
        <v>439</v>
      </c>
      <c r="E43" s="45" t="s">
        <v>439</v>
      </c>
      <c r="F43" s="45" t="s">
        <v>712</v>
      </c>
      <c r="G43" s="45" t="s">
        <v>439</v>
      </c>
    </row>
    <row r="44" spans="1:7" ht="38.25">
      <c r="A44" s="313"/>
      <c r="B44" s="147" t="s">
        <v>293</v>
      </c>
      <c r="C44" s="37" t="s">
        <v>545</v>
      </c>
      <c r="D44" s="37" t="s">
        <v>545</v>
      </c>
      <c r="E44" s="37" t="s">
        <v>545</v>
      </c>
      <c r="F44" s="37" t="s">
        <v>545</v>
      </c>
      <c r="G44" s="37" t="s">
        <v>545</v>
      </c>
    </row>
    <row r="45" spans="1:7" ht="63.75">
      <c r="A45" s="313"/>
      <c r="B45" s="147" t="s">
        <v>294</v>
      </c>
      <c r="C45" s="157" t="s">
        <v>294</v>
      </c>
      <c r="D45" s="157" t="s">
        <v>294</v>
      </c>
      <c r="E45" s="157" t="s">
        <v>294</v>
      </c>
      <c r="F45" s="157" t="s">
        <v>294</v>
      </c>
      <c r="G45" s="157" t="s">
        <v>294</v>
      </c>
    </row>
    <row r="46" spans="1:7" ht="51">
      <c r="A46" s="314"/>
      <c r="B46" s="147" t="s">
        <v>295</v>
      </c>
      <c r="C46" s="157" t="s">
        <v>295</v>
      </c>
      <c r="D46" s="157" t="s">
        <v>295</v>
      </c>
      <c r="E46" s="157" t="s">
        <v>295</v>
      </c>
      <c r="F46" s="157" t="s">
        <v>713</v>
      </c>
      <c r="G46" s="157" t="s">
        <v>295</v>
      </c>
    </row>
    <row r="47" spans="2:6" ht="12.75">
      <c r="B47" s="8"/>
      <c r="C47" s="2" t="s">
        <v>141</v>
      </c>
      <c r="F47" s="129"/>
    </row>
    <row r="48" spans="2:6" ht="25.5">
      <c r="B48" s="148" t="s">
        <v>22</v>
      </c>
      <c r="C48" s="2" t="s">
        <v>141</v>
      </c>
      <c r="F48" s="129"/>
    </row>
    <row r="49" spans="2:6" ht="25.5">
      <c r="B49" s="149" t="s">
        <v>475</v>
      </c>
      <c r="F49" s="129"/>
    </row>
    <row r="50" spans="2:6" ht="51">
      <c r="B50" s="149" t="s">
        <v>476</v>
      </c>
      <c r="F50" s="129"/>
    </row>
    <row r="51" spans="2:6" ht="25.5">
      <c r="B51" s="149" t="s">
        <v>477</v>
      </c>
      <c r="F51" s="129"/>
    </row>
    <row r="52" spans="2:6" ht="51">
      <c r="B52" s="149" t="s">
        <v>478</v>
      </c>
      <c r="F52" s="129"/>
    </row>
    <row r="53" spans="2:6" ht="38.25">
      <c r="B53" s="149" t="s">
        <v>479</v>
      </c>
      <c r="F53" s="129"/>
    </row>
    <row r="54" spans="2:6" ht="63.75">
      <c r="B54" s="138" t="s">
        <v>508</v>
      </c>
      <c r="F54" s="129"/>
    </row>
    <row r="55" ht="12.75">
      <c r="F55" s="129"/>
    </row>
    <row r="56" ht="12.75">
      <c r="F56" s="129"/>
    </row>
    <row r="57" ht="12.75">
      <c r="F57" s="129"/>
    </row>
    <row r="58" ht="12.75">
      <c r="F58" s="129"/>
    </row>
    <row r="59" ht="12.75">
      <c r="F59" s="129"/>
    </row>
    <row r="60" ht="12.75">
      <c r="F60" s="129"/>
    </row>
    <row r="61" ht="12.75">
      <c r="F61" s="129"/>
    </row>
    <row r="62" ht="12.75">
      <c r="F62" s="129"/>
    </row>
    <row r="63" ht="12.75">
      <c r="F63" s="129"/>
    </row>
    <row r="64" ht="12.75">
      <c r="F64" s="129"/>
    </row>
    <row r="65" ht="12.75">
      <c r="F65" s="129"/>
    </row>
    <row r="66" ht="12.75">
      <c r="F66" s="129"/>
    </row>
    <row r="67" ht="12.75">
      <c r="F67" s="129"/>
    </row>
    <row r="68" ht="12.75">
      <c r="F68" s="129"/>
    </row>
    <row r="69" ht="12.75">
      <c r="F69" s="129"/>
    </row>
    <row r="70" ht="12.75">
      <c r="F70" s="129"/>
    </row>
    <row r="71" ht="12.75">
      <c r="F71" s="129"/>
    </row>
    <row r="72" ht="12.75">
      <c r="F72" s="129"/>
    </row>
    <row r="73" ht="12.75">
      <c r="F73" s="129"/>
    </row>
    <row r="74" ht="12.75">
      <c r="F74" s="129"/>
    </row>
    <row r="75" ht="12.75">
      <c r="F75" s="129"/>
    </row>
    <row r="76" ht="12.75">
      <c r="F76" s="129"/>
    </row>
    <row r="77" ht="12.75">
      <c r="F77" s="129"/>
    </row>
    <row r="78" ht="12.75">
      <c r="F78" s="129"/>
    </row>
    <row r="79" ht="12.75">
      <c r="F79" s="129"/>
    </row>
    <row r="80" ht="12.75">
      <c r="F80" s="129"/>
    </row>
    <row r="81" ht="12.75">
      <c r="F81" s="129"/>
    </row>
    <row r="82" ht="12.75">
      <c r="F82" s="129"/>
    </row>
    <row r="83" ht="12.75">
      <c r="F83" s="129"/>
    </row>
    <row r="84" ht="12.75">
      <c r="F84" s="129"/>
    </row>
    <row r="85" ht="12.75">
      <c r="F85" s="129"/>
    </row>
    <row r="86" ht="12.75">
      <c r="F86" s="129"/>
    </row>
    <row r="87" ht="12.75">
      <c r="F87" s="129"/>
    </row>
    <row r="88" ht="12.75">
      <c r="F88" s="129"/>
    </row>
    <row r="89" ht="12.75">
      <c r="F89" s="129"/>
    </row>
    <row r="90" ht="12.75">
      <c r="F90" s="129"/>
    </row>
    <row r="91" ht="12.75">
      <c r="F91" s="129"/>
    </row>
    <row r="92" ht="12.75">
      <c r="F92" s="129"/>
    </row>
    <row r="93" ht="12.75">
      <c r="F93" s="129"/>
    </row>
    <row r="94" ht="12.75">
      <c r="F94" s="129"/>
    </row>
    <row r="95" ht="12.75">
      <c r="F95" s="129"/>
    </row>
    <row r="96" ht="12.75">
      <c r="F96" s="129"/>
    </row>
    <row r="97" ht="12.75">
      <c r="F97" s="129"/>
    </row>
    <row r="98" ht="12.75">
      <c r="F98" s="129"/>
    </row>
    <row r="99" ht="12.75">
      <c r="F99" s="129"/>
    </row>
    <row r="100" ht="12.75">
      <c r="F100" s="129"/>
    </row>
    <row r="101" ht="12.75">
      <c r="F101" s="129"/>
    </row>
    <row r="102" ht="12.75">
      <c r="F102" s="129"/>
    </row>
    <row r="103" ht="12.75">
      <c r="F103" s="129"/>
    </row>
    <row r="104" ht="12.75">
      <c r="F104" s="129"/>
    </row>
    <row r="105" ht="12.75">
      <c r="F105" s="129"/>
    </row>
    <row r="106" ht="12.75">
      <c r="F106" s="129"/>
    </row>
    <row r="107" ht="12.75">
      <c r="F107" s="129"/>
    </row>
    <row r="108" ht="12.75">
      <c r="F108" s="129"/>
    </row>
    <row r="109" ht="12.75">
      <c r="F109" s="129"/>
    </row>
    <row r="110" ht="12.75">
      <c r="F110" s="129"/>
    </row>
    <row r="111" ht="12.75">
      <c r="F111" s="129"/>
    </row>
    <row r="112" ht="12.75">
      <c r="F112" s="129"/>
    </row>
    <row r="113" ht="12.75">
      <c r="F113" s="129"/>
    </row>
    <row r="114" ht="12.75">
      <c r="F114" s="129"/>
    </row>
    <row r="115" ht="12.75">
      <c r="F115" s="129"/>
    </row>
    <row r="116" ht="12.75">
      <c r="F116" s="129"/>
    </row>
    <row r="117" ht="12.75">
      <c r="F117" s="129"/>
    </row>
    <row r="118" ht="12.75">
      <c r="F118" s="129"/>
    </row>
    <row r="119" ht="12.75">
      <c r="F119" s="129"/>
    </row>
    <row r="120" ht="12.75">
      <c r="F120" s="129"/>
    </row>
    <row r="121" ht="12.75">
      <c r="F121" s="129"/>
    </row>
    <row r="122" ht="12.75">
      <c r="F122" s="129"/>
    </row>
    <row r="123" ht="12.75">
      <c r="F123" s="129"/>
    </row>
    <row r="124" ht="12.75">
      <c r="F124" s="129"/>
    </row>
    <row r="125" ht="12.75">
      <c r="F125" s="129"/>
    </row>
    <row r="126" ht="12.75">
      <c r="F126" s="129"/>
    </row>
    <row r="127" ht="12.75">
      <c r="F127" s="129"/>
    </row>
    <row r="128" ht="12.75">
      <c r="F128" s="129"/>
    </row>
    <row r="129" ht="12.75">
      <c r="F129" s="129"/>
    </row>
    <row r="130" ht="12.75">
      <c r="F130" s="129"/>
    </row>
    <row r="131" ht="12.75">
      <c r="F131" s="129"/>
    </row>
    <row r="132" ht="12.75">
      <c r="F132" s="129"/>
    </row>
    <row r="133" ht="12.75">
      <c r="F133" s="129"/>
    </row>
    <row r="134" ht="12.75">
      <c r="F134" s="129"/>
    </row>
    <row r="135" ht="12.75">
      <c r="F135" s="129"/>
    </row>
    <row r="136" ht="12.75">
      <c r="F136" s="129"/>
    </row>
    <row r="137" ht="12.75">
      <c r="F137" s="129"/>
    </row>
    <row r="138" ht="12.75">
      <c r="F138" s="129"/>
    </row>
    <row r="139" ht="12.75">
      <c r="F139" s="129"/>
    </row>
    <row r="140" ht="12.75">
      <c r="F140" s="129"/>
    </row>
    <row r="141" ht="12.75">
      <c r="F141" s="129"/>
    </row>
    <row r="142" ht="12.75">
      <c r="F142" s="129"/>
    </row>
    <row r="143" ht="12.75">
      <c r="F143" s="129"/>
    </row>
    <row r="144" ht="12.75">
      <c r="F144" s="129"/>
    </row>
    <row r="145" ht="12.75">
      <c r="F145" s="129"/>
    </row>
    <row r="146" ht="12.75">
      <c r="F146" s="129"/>
    </row>
    <row r="147" ht="12.75">
      <c r="F147" s="129"/>
    </row>
    <row r="148" ht="12.75">
      <c r="F148" s="129"/>
    </row>
    <row r="149" ht="12.75">
      <c r="F149" s="129"/>
    </row>
    <row r="150" ht="12.75">
      <c r="F150" s="129"/>
    </row>
    <row r="151" ht="12.75">
      <c r="F151" s="129"/>
    </row>
    <row r="152" ht="12.75">
      <c r="F152" s="129"/>
    </row>
    <row r="153" ht="12.75">
      <c r="F153" s="129"/>
    </row>
    <row r="154" ht="12.75">
      <c r="F154" s="129"/>
    </row>
    <row r="155" ht="12.75">
      <c r="F155" s="129"/>
    </row>
    <row r="156" ht="12.75">
      <c r="F156" s="129"/>
    </row>
    <row r="157" ht="12.75">
      <c r="F157" s="129"/>
    </row>
    <row r="158" ht="12.75">
      <c r="F158" s="129"/>
    </row>
    <row r="159" ht="12.75">
      <c r="F159" s="129"/>
    </row>
    <row r="160" ht="12.75">
      <c r="F160" s="129"/>
    </row>
    <row r="161" ht="12.75">
      <c r="F161" s="129"/>
    </row>
    <row r="162" ht="12.75">
      <c r="F162" s="129"/>
    </row>
    <row r="163" ht="12.75">
      <c r="F163" s="129"/>
    </row>
    <row r="164" ht="12.75">
      <c r="F164" s="129"/>
    </row>
    <row r="165" ht="12.75">
      <c r="F165" s="129"/>
    </row>
    <row r="166" ht="12.75">
      <c r="F166" s="129"/>
    </row>
    <row r="167" ht="12.75">
      <c r="F167" s="129"/>
    </row>
    <row r="168" ht="12.75">
      <c r="F168" s="129"/>
    </row>
    <row r="169" ht="12.75">
      <c r="F169" s="129"/>
    </row>
    <row r="170" ht="12.75">
      <c r="F170" s="129"/>
    </row>
    <row r="171" ht="12.75">
      <c r="F171" s="129"/>
    </row>
    <row r="172" ht="12.75">
      <c r="F172" s="129"/>
    </row>
    <row r="173" ht="12.75">
      <c r="F173" s="129"/>
    </row>
    <row r="174" ht="12.75">
      <c r="F174" s="129"/>
    </row>
    <row r="175" ht="12.75">
      <c r="F175" s="129"/>
    </row>
    <row r="176" ht="12.75">
      <c r="F176" s="129"/>
    </row>
    <row r="177" ht="12.75">
      <c r="F177" s="129"/>
    </row>
    <row r="178" ht="12.75">
      <c r="F178" s="129"/>
    </row>
    <row r="179" ht="12.75">
      <c r="F179" s="129"/>
    </row>
    <row r="180" ht="12.75">
      <c r="F180" s="129"/>
    </row>
    <row r="181" ht="12.75">
      <c r="F181" s="129"/>
    </row>
    <row r="182" ht="12.75">
      <c r="F182" s="129"/>
    </row>
    <row r="183" ht="12.75">
      <c r="F183" s="129"/>
    </row>
    <row r="184" ht="12.75">
      <c r="F184" s="129"/>
    </row>
    <row r="185" ht="12.75">
      <c r="F185" s="129"/>
    </row>
    <row r="186" ht="12.75">
      <c r="F186" s="129"/>
    </row>
    <row r="187" ht="12.75">
      <c r="F187" s="129"/>
    </row>
    <row r="188" ht="12.75">
      <c r="F188" s="129"/>
    </row>
    <row r="189" ht="12.75">
      <c r="F189" s="129"/>
    </row>
    <row r="190" ht="12.75">
      <c r="F190" s="129"/>
    </row>
    <row r="191" ht="12.75">
      <c r="F191" s="129"/>
    </row>
    <row r="192" ht="12.75">
      <c r="F192" s="129"/>
    </row>
    <row r="193" ht="12.75">
      <c r="F193" s="129"/>
    </row>
    <row r="194" ht="12.75">
      <c r="F194" s="129"/>
    </row>
    <row r="195" ht="12.75">
      <c r="F195" s="129"/>
    </row>
    <row r="196" ht="12.75">
      <c r="F196" s="129"/>
    </row>
    <row r="197" ht="12.75">
      <c r="F197" s="129"/>
    </row>
    <row r="198" ht="12.75">
      <c r="F198" s="129"/>
    </row>
    <row r="199" ht="12.75">
      <c r="F199" s="129"/>
    </row>
    <row r="200" ht="12.75">
      <c r="F200" s="129"/>
    </row>
    <row r="201" ht="12.75">
      <c r="F201" s="129"/>
    </row>
    <row r="202" ht="12.75">
      <c r="F202" s="129"/>
    </row>
    <row r="203" ht="12.75">
      <c r="F203" s="129"/>
    </row>
    <row r="204" ht="12.75">
      <c r="F204" s="129"/>
    </row>
    <row r="205" ht="12.75">
      <c r="F205" s="129"/>
    </row>
    <row r="206" ht="12.75">
      <c r="F206" s="129"/>
    </row>
    <row r="207" ht="12.75">
      <c r="F207" s="129"/>
    </row>
    <row r="208" ht="12.75">
      <c r="F208" s="129"/>
    </row>
    <row r="209" ht="12.75">
      <c r="F209" s="129"/>
    </row>
    <row r="210" ht="12.75">
      <c r="F210" s="129"/>
    </row>
    <row r="211" ht="12.75">
      <c r="F211" s="129"/>
    </row>
    <row r="212" ht="12.75">
      <c r="F212" s="129"/>
    </row>
    <row r="213" ht="12.75">
      <c r="F213" s="129"/>
    </row>
    <row r="214" ht="12.75">
      <c r="F214" s="129"/>
    </row>
    <row r="215" ht="12.75">
      <c r="F215" s="129"/>
    </row>
    <row r="216" ht="12.75">
      <c r="F216" s="129"/>
    </row>
    <row r="217" ht="12.75">
      <c r="F217" s="129"/>
    </row>
    <row r="218" ht="12.75">
      <c r="F218" s="129"/>
    </row>
    <row r="219" ht="12.75">
      <c r="F219" s="129"/>
    </row>
    <row r="220" ht="12.75">
      <c r="F220" s="129"/>
    </row>
    <row r="221" ht="12.75">
      <c r="F221" s="129"/>
    </row>
    <row r="222" ht="12.75">
      <c r="F222" s="129"/>
    </row>
    <row r="223" ht="12.75">
      <c r="F223" s="129"/>
    </row>
    <row r="224" ht="12.75">
      <c r="F224" s="129"/>
    </row>
    <row r="225" ht="12.75">
      <c r="F225" s="129"/>
    </row>
    <row r="226" ht="12.75">
      <c r="F226" s="129"/>
    </row>
    <row r="227" ht="12.75">
      <c r="F227" s="129"/>
    </row>
    <row r="228" ht="12.75">
      <c r="F228" s="129"/>
    </row>
    <row r="229" ht="12.75">
      <c r="F229" s="129"/>
    </row>
    <row r="230" ht="12.75">
      <c r="F230" s="129"/>
    </row>
    <row r="231" ht="12.75">
      <c r="F231" s="129"/>
    </row>
    <row r="232" ht="12.75">
      <c r="F232" s="129"/>
    </row>
    <row r="233" ht="12.75">
      <c r="F233" s="129"/>
    </row>
    <row r="234" ht="12.75">
      <c r="F234" s="129"/>
    </row>
    <row r="235" ht="12.75">
      <c r="F235" s="129"/>
    </row>
    <row r="236" ht="12.75">
      <c r="F236" s="129"/>
    </row>
    <row r="237" ht="12.75">
      <c r="F237" s="129"/>
    </row>
    <row r="238" ht="12.75">
      <c r="F238" s="129"/>
    </row>
    <row r="239" ht="12.75">
      <c r="F239" s="129"/>
    </row>
    <row r="240" ht="12.75">
      <c r="F240" s="129"/>
    </row>
    <row r="241" ht="12.75">
      <c r="F241" s="129"/>
    </row>
    <row r="242" ht="12.75">
      <c r="F242" s="129"/>
    </row>
    <row r="243" ht="12.75">
      <c r="F243" s="129"/>
    </row>
    <row r="244" ht="12.75">
      <c r="F244" s="129"/>
    </row>
    <row r="245" ht="12.75">
      <c r="F245" s="129"/>
    </row>
    <row r="246" ht="12.75">
      <c r="F246" s="129"/>
    </row>
    <row r="247" ht="12.75">
      <c r="F247" s="129"/>
    </row>
    <row r="248" ht="12.75">
      <c r="F248" s="129"/>
    </row>
    <row r="249" ht="12.75">
      <c r="F249" s="129"/>
    </row>
    <row r="250" ht="12.75">
      <c r="F250" s="129"/>
    </row>
    <row r="251" ht="12.75">
      <c r="F251" s="129"/>
    </row>
    <row r="252" ht="12.75">
      <c r="F252" s="129"/>
    </row>
    <row r="253" ht="12.75">
      <c r="F253" s="129"/>
    </row>
    <row r="254" ht="12.75">
      <c r="F254" s="129"/>
    </row>
    <row r="255" ht="12.75">
      <c r="F255" s="129"/>
    </row>
    <row r="256" ht="12.75">
      <c r="F256" s="129"/>
    </row>
    <row r="257" ht="12.75">
      <c r="F257" s="129"/>
    </row>
    <row r="258" ht="12.75">
      <c r="F258" s="129"/>
    </row>
    <row r="259" ht="12.75">
      <c r="F259" s="129"/>
    </row>
    <row r="260" ht="12.75">
      <c r="F260" s="129"/>
    </row>
    <row r="261" ht="12.75">
      <c r="F261" s="129"/>
    </row>
    <row r="262" ht="12.75">
      <c r="F262" s="129"/>
    </row>
    <row r="263" ht="12.75">
      <c r="F263" s="129"/>
    </row>
    <row r="264" ht="12.75">
      <c r="F264" s="129"/>
    </row>
    <row r="265" ht="12.75">
      <c r="F265" s="129"/>
    </row>
    <row r="266" ht="12.75">
      <c r="F266" s="129"/>
    </row>
    <row r="267" ht="12.75">
      <c r="F267" s="129"/>
    </row>
    <row r="268" ht="12.75">
      <c r="F268" s="129"/>
    </row>
    <row r="269" ht="12.75">
      <c r="F269" s="129"/>
    </row>
    <row r="270" ht="12.75">
      <c r="F270" s="129"/>
    </row>
    <row r="271" ht="12.75">
      <c r="F271" s="129"/>
    </row>
    <row r="272" ht="12.75">
      <c r="F272" s="129"/>
    </row>
    <row r="273" ht="12.75">
      <c r="F273" s="129"/>
    </row>
    <row r="274" ht="12.75">
      <c r="F274" s="129"/>
    </row>
    <row r="275" ht="12.75">
      <c r="F275" s="129"/>
    </row>
    <row r="276" ht="12.75">
      <c r="F276" s="129"/>
    </row>
    <row r="277" ht="12.75">
      <c r="F277" s="129"/>
    </row>
    <row r="278" ht="12.75">
      <c r="F278" s="129"/>
    </row>
    <row r="279" ht="12.75">
      <c r="F279" s="129"/>
    </row>
    <row r="280" ht="12.75">
      <c r="F280" s="129"/>
    </row>
    <row r="281" ht="12.75">
      <c r="F281" s="129"/>
    </row>
    <row r="282" ht="12.75">
      <c r="F282" s="129"/>
    </row>
    <row r="283" ht="12.75">
      <c r="F283" s="129"/>
    </row>
    <row r="284" ht="12.75">
      <c r="F284" s="129"/>
    </row>
    <row r="285" ht="12.75">
      <c r="F285" s="129"/>
    </row>
    <row r="286" ht="12.75">
      <c r="F286" s="129"/>
    </row>
    <row r="287" ht="12.75">
      <c r="F287" s="129"/>
    </row>
    <row r="288" ht="12.75">
      <c r="F288" s="129"/>
    </row>
    <row r="289" ht="12.75">
      <c r="F289" s="129"/>
    </row>
    <row r="290" ht="12.75">
      <c r="F290" s="129"/>
    </row>
    <row r="291" ht="12.75">
      <c r="F291" s="129"/>
    </row>
    <row r="292" ht="12.75">
      <c r="F292" s="129"/>
    </row>
    <row r="293" ht="12.75">
      <c r="F293" s="129"/>
    </row>
    <row r="294" ht="12.75">
      <c r="F294" s="129"/>
    </row>
    <row r="295" ht="12.75">
      <c r="F295" s="129"/>
    </row>
    <row r="296" ht="12.75">
      <c r="F296" s="129"/>
    </row>
    <row r="297" ht="12.75">
      <c r="F297" s="129"/>
    </row>
    <row r="298" ht="12.75">
      <c r="F298" s="129"/>
    </row>
    <row r="299" ht="12.75">
      <c r="F299" s="129"/>
    </row>
    <row r="300" ht="12.75">
      <c r="F300" s="129"/>
    </row>
    <row r="301" ht="12.75">
      <c r="F301" s="129"/>
    </row>
    <row r="302" ht="12.75">
      <c r="F302" s="129"/>
    </row>
    <row r="303" ht="12.75">
      <c r="F303" s="129"/>
    </row>
    <row r="304" ht="12.75">
      <c r="F304" s="129"/>
    </row>
    <row r="305" ht="12.75">
      <c r="F305" s="129"/>
    </row>
    <row r="306" ht="12.75">
      <c r="F306" s="129"/>
    </row>
    <row r="307" ht="12.75">
      <c r="F307" s="129"/>
    </row>
    <row r="308" ht="12.75">
      <c r="F308" s="129"/>
    </row>
    <row r="309" ht="12.75">
      <c r="F309" s="129"/>
    </row>
    <row r="310" ht="12.75">
      <c r="F310" s="129"/>
    </row>
    <row r="311" ht="12.75">
      <c r="F311" s="129"/>
    </row>
    <row r="312" ht="12.75">
      <c r="F312" s="129"/>
    </row>
    <row r="313" ht="12.75">
      <c r="F313" s="129"/>
    </row>
    <row r="314" ht="12.75">
      <c r="F314" s="129"/>
    </row>
    <row r="315" ht="12.75">
      <c r="F315" s="129"/>
    </row>
    <row r="316" ht="12.75">
      <c r="F316" s="129"/>
    </row>
    <row r="317" ht="12.75">
      <c r="F317" s="129"/>
    </row>
    <row r="318" ht="12.75">
      <c r="F318" s="129"/>
    </row>
    <row r="319" ht="12.75">
      <c r="F319" s="129"/>
    </row>
    <row r="320" ht="12.75">
      <c r="F320" s="129"/>
    </row>
    <row r="321" ht="12.75">
      <c r="F321" s="129"/>
    </row>
    <row r="322" ht="12.75">
      <c r="F322" s="129"/>
    </row>
    <row r="323" ht="12.75">
      <c r="F323" s="129"/>
    </row>
    <row r="324" ht="12.75">
      <c r="F324" s="129"/>
    </row>
    <row r="325" ht="12.75">
      <c r="F325" s="129"/>
    </row>
    <row r="326" ht="12.75">
      <c r="F326" s="129"/>
    </row>
    <row r="327" ht="12.75">
      <c r="F327" s="129"/>
    </row>
    <row r="328" ht="12.75">
      <c r="F328" s="129"/>
    </row>
    <row r="329" ht="12.75">
      <c r="F329" s="129"/>
    </row>
    <row r="330" ht="12.75">
      <c r="F330" s="129"/>
    </row>
    <row r="331" ht="12.75">
      <c r="F331" s="129"/>
    </row>
    <row r="332" ht="12.75">
      <c r="F332" s="129"/>
    </row>
    <row r="333" ht="12.75">
      <c r="F333" s="129"/>
    </row>
    <row r="334" ht="12.75">
      <c r="F334" s="129"/>
    </row>
    <row r="335" ht="12.75">
      <c r="F335" s="129"/>
    </row>
    <row r="336" ht="12.75">
      <c r="F336" s="129"/>
    </row>
    <row r="337" ht="12.75">
      <c r="F337" s="129"/>
    </row>
    <row r="338" ht="12.75">
      <c r="F338" s="129"/>
    </row>
    <row r="339" ht="12.75">
      <c r="F339" s="129"/>
    </row>
    <row r="340" ht="12.75">
      <c r="F340" s="129"/>
    </row>
    <row r="341" ht="12.75">
      <c r="F341" s="129"/>
    </row>
    <row r="342" ht="12.75">
      <c r="F342" s="129"/>
    </row>
    <row r="343" ht="12.75">
      <c r="F343" s="129"/>
    </row>
    <row r="344" ht="12.75">
      <c r="F344" s="129"/>
    </row>
    <row r="345" ht="12.75">
      <c r="F345" s="129"/>
    </row>
    <row r="346" ht="12.75">
      <c r="F346" s="129"/>
    </row>
    <row r="347" ht="12.75">
      <c r="F347" s="129"/>
    </row>
    <row r="348" ht="12.75">
      <c r="F348" s="129"/>
    </row>
    <row r="349" ht="12.75">
      <c r="F349" s="129"/>
    </row>
    <row r="350" ht="12.75">
      <c r="F350" s="129"/>
    </row>
    <row r="351" ht="12.75">
      <c r="F351" s="129"/>
    </row>
    <row r="352" ht="12.75">
      <c r="F352" s="129"/>
    </row>
    <row r="353" ht="12.75">
      <c r="F353" s="129"/>
    </row>
    <row r="354" ht="12.75">
      <c r="F354" s="129"/>
    </row>
    <row r="355" ht="12.75">
      <c r="F355" s="129"/>
    </row>
    <row r="356" ht="12.75">
      <c r="F356" s="129"/>
    </row>
    <row r="357" ht="12.75">
      <c r="F357" s="129"/>
    </row>
    <row r="358" ht="12.75">
      <c r="F358" s="129"/>
    </row>
    <row r="359" ht="12.75">
      <c r="F359" s="129"/>
    </row>
    <row r="360" ht="12.75">
      <c r="F360" s="129"/>
    </row>
    <row r="361" ht="12.75">
      <c r="F361" s="129"/>
    </row>
    <row r="362" ht="12.75">
      <c r="F362" s="129"/>
    </row>
    <row r="363" ht="12.75">
      <c r="F363" s="129"/>
    </row>
    <row r="364" ht="12.75">
      <c r="F364" s="129"/>
    </row>
    <row r="365" ht="12.75">
      <c r="F365" s="129"/>
    </row>
    <row r="366" ht="12.75">
      <c r="F366" s="129"/>
    </row>
    <row r="367" ht="12.75">
      <c r="F367" s="129"/>
    </row>
    <row r="368" ht="12.75">
      <c r="F368" s="129"/>
    </row>
    <row r="369" ht="12.75">
      <c r="F369" s="129"/>
    </row>
    <row r="370" ht="12.75">
      <c r="F370" s="129"/>
    </row>
    <row r="371" ht="12.75">
      <c r="F371" s="129"/>
    </row>
    <row r="372" ht="12.75">
      <c r="F372" s="129"/>
    </row>
    <row r="373" ht="12.75">
      <c r="F373" s="129"/>
    </row>
    <row r="374" ht="12.75">
      <c r="F374" s="129"/>
    </row>
    <row r="375" ht="12.75">
      <c r="F375" s="129"/>
    </row>
    <row r="376" ht="12.75">
      <c r="F376" s="129"/>
    </row>
    <row r="377" ht="12.75">
      <c r="F377" s="129"/>
    </row>
    <row r="378" ht="12.75">
      <c r="F378" s="129"/>
    </row>
    <row r="379" ht="12.75">
      <c r="F379" s="129"/>
    </row>
    <row r="380" ht="12.75">
      <c r="F380" s="129"/>
    </row>
    <row r="381" ht="12.75">
      <c r="F381" s="129"/>
    </row>
    <row r="382" ht="12.75">
      <c r="F382" s="129"/>
    </row>
    <row r="383" ht="12.75">
      <c r="F383" s="129"/>
    </row>
    <row r="384" ht="12.75">
      <c r="F384" s="129"/>
    </row>
    <row r="385" ht="12.75">
      <c r="F385" s="129"/>
    </row>
    <row r="386" ht="12.75">
      <c r="F386" s="129"/>
    </row>
    <row r="387" ht="12.75">
      <c r="F387" s="129"/>
    </row>
    <row r="388" ht="12.75">
      <c r="F388" s="129"/>
    </row>
    <row r="389" ht="12.75">
      <c r="F389" s="129"/>
    </row>
    <row r="390" ht="12.75">
      <c r="F390" s="129"/>
    </row>
    <row r="391" ht="12.75">
      <c r="F391" s="129"/>
    </row>
    <row r="392" ht="12.75">
      <c r="F392" s="129"/>
    </row>
    <row r="393" ht="12.75">
      <c r="F393" s="129"/>
    </row>
    <row r="394" ht="12.75">
      <c r="F394" s="129"/>
    </row>
    <row r="395" ht="12.75">
      <c r="F395" s="129"/>
    </row>
    <row r="396" ht="12.75">
      <c r="F396" s="129"/>
    </row>
    <row r="397" ht="12.75">
      <c r="F397" s="129"/>
    </row>
    <row r="398" ht="12.75">
      <c r="F398" s="129"/>
    </row>
    <row r="399" ht="12.75">
      <c r="F399" s="129"/>
    </row>
    <row r="400" ht="12.75">
      <c r="F400" s="129"/>
    </row>
    <row r="401" ht="12.75">
      <c r="F401" s="129"/>
    </row>
    <row r="402" ht="12.75">
      <c r="F402" s="129"/>
    </row>
    <row r="403" ht="12.75">
      <c r="F403" s="129"/>
    </row>
    <row r="404" ht="12.75">
      <c r="F404" s="129"/>
    </row>
    <row r="405" ht="12.75">
      <c r="F405" s="129"/>
    </row>
    <row r="406" ht="12.75">
      <c r="F406" s="129"/>
    </row>
    <row r="407" ht="12.75">
      <c r="F407" s="129"/>
    </row>
    <row r="408" ht="12.75">
      <c r="F408" s="129"/>
    </row>
    <row r="409" ht="12.75">
      <c r="F409" s="129"/>
    </row>
    <row r="410" ht="12.75">
      <c r="F410" s="129"/>
    </row>
    <row r="411" ht="12.75">
      <c r="F411" s="129"/>
    </row>
    <row r="412" ht="12.75">
      <c r="F412" s="129"/>
    </row>
    <row r="413" ht="12.75">
      <c r="F413" s="129"/>
    </row>
    <row r="414" ht="12.75">
      <c r="F414" s="129"/>
    </row>
    <row r="415" ht="12.75">
      <c r="F415" s="129"/>
    </row>
    <row r="416" ht="12.75">
      <c r="F416" s="129"/>
    </row>
    <row r="417" ht="12.75">
      <c r="F417" s="129"/>
    </row>
    <row r="418" ht="12.75">
      <c r="F418" s="129"/>
    </row>
    <row r="419" ht="12.75">
      <c r="F419" s="129"/>
    </row>
    <row r="420" ht="12.75">
      <c r="F420" s="129"/>
    </row>
    <row r="421" ht="12.75">
      <c r="F421" s="129"/>
    </row>
    <row r="422" ht="12.75">
      <c r="F422" s="129"/>
    </row>
    <row r="423" ht="12.75">
      <c r="F423" s="129"/>
    </row>
    <row r="424" ht="12.75">
      <c r="F424" s="129"/>
    </row>
    <row r="425" ht="12.75">
      <c r="F425" s="129"/>
    </row>
    <row r="426" ht="12.75">
      <c r="F426" s="129"/>
    </row>
    <row r="427" ht="12.75">
      <c r="F427" s="129"/>
    </row>
    <row r="428" ht="12.75">
      <c r="F428" s="129"/>
    </row>
    <row r="429" ht="12.75">
      <c r="F429" s="129"/>
    </row>
    <row r="430" ht="12.75">
      <c r="F430" s="129"/>
    </row>
    <row r="431" ht="12.75">
      <c r="F431" s="129"/>
    </row>
    <row r="432" ht="12.75">
      <c r="F432" s="129"/>
    </row>
    <row r="433" ht="12.75">
      <c r="F433" s="129"/>
    </row>
    <row r="434" ht="12.75">
      <c r="F434" s="129"/>
    </row>
    <row r="435" ht="12.75">
      <c r="F435" s="129"/>
    </row>
    <row r="436" ht="12.75">
      <c r="F436" s="129"/>
    </row>
    <row r="437" ht="12.75">
      <c r="F437" s="129"/>
    </row>
    <row r="438" ht="12.75">
      <c r="F438" s="129"/>
    </row>
    <row r="439" ht="12.75">
      <c r="F439" s="129"/>
    </row>
    <row r="440" ht="12.75">
      <c r="F440" s="129"/>
    </row>
    <row r="441" ht="12.75">
      <c r="F441" s="129"/>
    </row>
    <row r="442" ht="12.75">
      <c r="F442" s="129"/>
    </row>
    <row r="443" ht="12.75">
      <c r="F443" s="129"/>
    </row>
    <row r="444" ht="12.75">
      <c r="F444" s="129"/>
    </row>
    <row r="445" ht="12.75">
      <c r="F445" s="129"/>
    </row>
    <row r="446" ht="12.75">
      <c r="F446" s="129"/>
    </row>
    <row r="447" ht="12.75">
      <c r="F447" s="129"/>
    </row>
    <row r="448" ht="12.75">
      <c r="F448" s="129"/>
    </row>
    <row r="449" ht="12.75">
      <c r="F449" s="129"/>
    </row>
    <row r="450" ht="12.75">
      <c r="F450" s="129"/>
    </row>
    <row r="451" ht="12.75">
      <c r="F451" s="129"/>
    </row>
    <row r="452" ht="12.75">
      <c r="F452" s="129"/>
    </row>
    <row r="453" ht="12.75">
      <c r="F453" s="129"/>
    </row>
    <row r="454" ht="12.75">
      <c r="F454" s="129"/>
    </row>
    <row r="455" ht="12.75">
      <c r="F455" s="129"/>
    </row>
    <row r="456" ht="12.75">
      <c r="F456" s="129"/>
    </row>
    <row r="457" ht="12.75">
      <c r="F457" s="129"/>
    </row>
    <row r="458" ht="12.75">
      <c r="F458" s="129"/>
    </row>
    <row r="459" ht="12.75">
      <c r="F459" s="129"/>
    </row>
    <row r="460" ht="12.75">
      <c r="F460" s="129"/>
    </row>
    <row r="461" ht="12.75">
      <c r="F461" s="129"/>
    </row>
    <row r="462" ht="12.75">
      <c r="F462" s="129"/>
    </row>
    <row r="463" ht="12.75">
      <c r="F463" s="129"/>
    </row>
    <row r="464" ht="12.75">
      <c r="F464" s="129"/>
    </row>
    <row r="465" ht="12.75">
      <c r="F465" s="129"/>
    </row>
    <row r="466" ht="12.75">
      <c r="F466" s="129"/>
    </row>
    <row r="467" ht="12.75">
      <c r="F467" s="129"/>
    </row>
    <row r="468" ht="12.75">
      <c r="F468" s="129"/>
    </row>
    <row r="469" ht="12.75">
      <c r="F469" s="129"/>
    </row>
    <row r="470" ht="12.75">
      <c r="F470" s="129"/>
    </row>
    <row r="471" ht="12.75">
      <c r="F471" s="129"/>
    </row>
    <row r="472" ht="12.75">
      <c r="F472" s="129"/>
    </row>
    <row r="473" ht="12.75">
      <c r="F473" s="129"/>
    </row>
    <row r="474" ht="12.75">
      <c r="F474" s="129"/>
    </row>
    <row r="475" ht="12.75">
      <c r="F475" s="129"/>
    </row>
    <row r="476" ht="12.75">
      <c r="F476" s="129"/>
    </row>
    <row r="477" ht="12.75">
      <c r="F477" s="129"/>
    </row>
    <row r="478" ht="12.75">
      <c r="F478" s="129"/>
    </row>
    <row r="479" ht="12.75">
      <c r="F479" s="129"/>
    </row>
    <row r="480" ht="12.75">
      <c r="F480" s="129"/>
    </row>
    <row r="481" ht="12.75">
      <c r="F481" s="129"/>
    </row>
    <row r="482" ht="12.75">
      <c r="F482" s="129"/>
    </row>
    <row r="483" ht="12.75">
      <c r="F483" s="129"/>
    </row>
    <row r="484" ht="12.75">
      <c r="F484" s="129"/>
    </row>
    <row r="485" ht="12.75">
      <c r="F485" s="129"/>
    </row>
    <row r="486" ht="12.75">
      <c r="F486" s="129"/>
    </row>
    <row r="487" ht="12.75">
      <c r="F487" s="129"/>
    </row>
    <row r="488" ht="12.75">
      <c r="F488" s="129"/>
    </row>
    <row r="489" ht="12.75">
      <c r="F489" s="129"/>
    </row>
    <row r="490" ht="12.75">
      <c r="F490" s="129"/>
    </row>
    <row r="491" ht="12.75">
      <c r="F491" s="129"/>
    </row>
    <row r="492" ht="12.75">
      <c r="F492" s="129"/>
    </row>
    <row r="493" ht="12.75">
      <c r="F493" s="129"/>
    </row>
    <row r="494" ht="12.75">
      <c r="F494" s="129"/>
    </row>
    <row r="495" ht="12.75">
      <c r="F495" s="129"/>
    </row>
    <row r="496" ht="12.75">
      <c r="F496" s="129"/>
    </row>
    <row r="497" ht="12.75">
      <c r="F497" s="129"/>
    </row>
    <row r="498" ht="12.75">
      <c r="F498" s="129"/>
    </row>
    <row r="499" ht="12.75">
      <c r="F499" s="129"/>
    </row>
    <row r="500" ht="12.75">
      <c r="F500" s="129"/>
    </row>
    <row r="501" ht="12.75">
      <c r="F501" s="129"/>
    </row>
    <row r="502" ht="12.75">
      <c r="F502" s="129"/>
    </row>
    <row r="503" ht="12.75">
      <c r="F503" s="129"/>
    </row>
    <row r="504" ht="12.75">
      <c r="F504" s="129"/>
    </row>
    <row r="505" ht="12.75">
      <c r="F505" s="129"/>
    </row>
    <row r="506" ht="12.75">
      <c r="F506" s="129"/>
    </row>
    <row r="507" ht="12.75">
      <c r="F507" s="129"/>
    </row>
    <row r="508" ht="12.75">
      <c r="F508" s="129"/>
    </row>
    <row r="509" ht="12.75">
      <c r="F509" s="129"/>
    </row>
    <row r="510" ht="12.75">
      <c r="F510" s="129"/>
    </row>
    <row r="511" ht="12.75">
      <c r="F511" s="129"/>
    </row>
    <row r="512" ht="12.75">
      <c r="F512" s="129"/>
    </row>
    <row r="513" ht="12.75">
      <c r="F513" s="129"/>
    </row>
    <row r="514" ht="12.75">
      <c r="F514" s="129"/>
    </row>
    <row r="515" ht="12.75">
      <c r="F515" s="129"/>
    </row>
    <row r="516" ht="12.75">
      <c r="F516" s="129"/>
    </row>
    <row r="517" ht="12.75">
      <c r="F517" s="129"/>
    </row>
    <row r="518" ht="12.75">
      <c r="F518" s="129"/>
    </row>
    <row r="519" ht="12.75">
      <c r="F519" s="129"/>
    </row>
    <row r="520" ht="12.75">
      <c r="F520" s="129"/>
    </row>
    <row r="521" ht="12.75">
      <c r="F521" s="129"/>
    </row>
    <row r="522" ht="12.75">
      <c r="F522" s="129"/>
    </row>
    <row r="523" ht="12.75">
      <c r="F523" s="129"/>
    </row>
    <row r="524" ht="12.75">
      <c r="F524" s="129"/>
    </row>
    <row r="525" ht="12.75">
      <c r="F525" s="129"/>
    </row>
    <row r="526" ht="12.75">
      <c r="F526" s="129"/>
    </row>
    <row r="527" ht="12.75">
      <c r="F527" s="129"/>
    </row>
    <row r="528" ht="12.75">
      <c r="F528" s="129"/>
    </row>
    <row r="529" ht="12.75">
      <c r="F529" s="129"/>
    </row>
    <row r="530" ht="12.75">
      <c r="F530" s="129"/>
    </row>
    <row r="531" ht="12.75">
      <c r="F531" s="129"/>
    </row>
    <row r="532" ht="12.75">
      <c r="F532" s="129"/>
    </row>
    <row r="533" ht="12.75">
      <c r="F533" s="129"/>
    </row>
    <row r="534" ht="12.75">
      <c r="F534" s="129"/>
    </row>
    <row r="535" ht="12.75">
      <c r="F535" s="129"/>
    </row>
    <row r="536" ht="12.75">
      <c r="F536" s="129"/>
    </row>
    <row r="537" ht="12.75">
      <c r="F537" s="129"/>
    </row>
    <row r="538" ht="12.75">
      <c r="F538" s="129"/>
    </row>
    <row r="539" ht="12.75">
      <c r="F539" s="129"/>
    </row>
    <row r="540" ht="12.75">
      <c r="F540" s="129"/>
    </row>
    <row r="541" ht="12.75">
      <c r="F541" s="129"/>
    </row>
    <row r="542" ht="12.75">
      <c r="F542" s="129"/>
    </row>
    <row r="543" ht="12.75">
      <c r="F543" s="129"/>
    </row>
    <row r="544" ht="12.75">
      <c r="F544" s="129"/>
    </row>
    <row r="545" ht="12.75">
      <c r="F545" s="129"/>
    </row>
    <row r="546" ht="12.75">
      <c r="F546" s="129"/>
    </row>
    <row r="547" ht="12.75">
      <c r="F547" s="129"/>
    </row>
    <row r="548" ht="12.75">
      <c r="F548" s="129"/>
    </row>
    <row r="549" ht="12.75">
      <c r="F549" s="129"/>
    </row>
    <row r="550" ht="12.75">
      <c r="F550" s="129"/>
    </row>
    <row r="551" ht="12.75">
      <c r="F551" s="129"/>
    </row>
    <row r="552" ht="12.75">
      <c r="F552" s="129"/>
    </row>
    <row r="553" ht="12.75">
      <c r="F553" s="129"/>
    </row>
    <row r="554" ht="12.75">
      <c r="F554" s="129"/>
    </row>
    <row r="555" ht="12.75">
      <c r="F555" s="129"/>
    </row>
    <row r="556" ht="12.75">
      <c r="F556" s="129"/>
    </row>
    <row r="557" ht="12.75">
      <c r="F557" s="129"/>
    </row>
    <row r="558" ht="12.75">
      <c r="F558" s="129"/>
    </row>
    <row r="559" ht="12.75">
      <c r="F559" s="129"/>
    </row>
    <row r="560" ht="12.75">
      <c r="F560" s="129"/>
    </row>
    <row r="561" ht="12.75">
      <c r="F561" s="129"/>
    </row>
    <row r="562" ht="12.75">
      <c r="F562" s="129"/>
    </row>
    <row r="563" ht="12.75">
      <c r="F563" s="129"/>
    </row>
    <row r="564" ht="12.75">
      <c r="F564" s="129"/>
    </row>
    <row r="565" ht="12.75">
      <c r="F565" s="129"/>
    </row>
    <row r="566" ht="12.75">
      <c r="F566" s="129"/>
    </row>
    <row r="567" ht="12.75">
      <c r="F567" s="129"/>
    </row>
    <row r="568" ht="12.75">
      <c r="F568" s="129"/>
    </row>
    <row r="569" ht="12.75">
      <c r="F569" s="129"/>
    </row>
    <row r="570" ht="12.75">
      <c r="F570" s="129"/>
    </row>
    <row r="571" ht="12.75">
      <c r="F571" s="129"/>
    </row>
    <row r="572" ht="12.75">
      <c r="F572" s="129"/>
    </row>
    <row r="573" ht="12.75">
      <c r="F573" s="129"/>
    </row>
    <row r="574" ht="12.75">
      <c r="F574" s="129"/>
    </row>
    <row r="575" ht="12.75">
      <c r="F575" s="129"/>
    </row>
    <row r="576" ht="12.75">
      <c r="F576" s="129"/>
    </row>
    <row r="577" ht="12.75">
      <c r="F577" s="129"/>
    </row>
    <row r="578" ht="12.75">
      <c r="F578" s="129"/>
    </row>
    <row r="579" ht="12.75">
      <c r="F579" s="129"/>
    </row>
    <row r="580" ht="12.75">
      <c r="F580" s="129"/>
    </row>
    <row r="581" ht="12.75">
      <c r="F581" s="129"/>
    </row>
    <row r="582" ht="12.75">
      <c r="F582" s="129"/>
    </row>
    <row r="583" ht="12.75">
      <c r="F583" s="129"/>
    </row>
    <row r="584" ht="12.75">
      <c r="F584" s="129"/>
    </row>
    <row r="585" ht="12.75">
      <c r="F585" s="129"/>
    </row>
    <row r="586" ht="12.75">
      <c r="F586" s="129"/>
    </row>
    <row r="587" ht="12.75">
      <c r="F587" s="129"/>
    </row>
    <row r="588" ht="12.75">
      <c r="F588" s="129"/>
    </row>
    <row r="589" ht="12.75">
      <c r="F589" s="129"/>
    </row>
    <row r="590" ht="12.75">
      <c r="F590" s="129"/>
    </row>
    <row r="591" ht="12.75">
      <c r="F591" s="129"/>
    </row>
    <row r="592" ht="12.75">
      <c r="F592" s="129"/>
    </row>
    <row r="593" ht="12.75">
      <c r="F593" s="129"/>
    </row>
    <row r="594" ht="12.75">
      <c r="F594" s="129"/>
    </row>
    <row r="595" ht="12.75">
      <c r="F595" s="129"/>
    </row>
    <row r="596" ht="12.75">
      <c r="F596" s="129"/>
    </row>
    <row r="597" ht="12.75">
      <c r="F597" s="129"/>
    </row>
    <row r="598" ht="12.75">
      <c r="F598" s="129"/>
    </row>
    <row r="599" ht="12.75">
      <c r="F599" s="129"/>
    </row>
    <row r="600" ht="12.75">
      <c r="F600" s="129"/>
    </row>
    <row r="601" ht="12.75">
      <c r="F601" s="129"/>
    </row>
    <row r="602" ht="12.75">
      <c r="F602" s="129"/>
    </row>
    <row r="603" ht="12.75">
      <c r="F603" s="129"/>
    </row>
    <row r="604" ht="12.75">
      <c r="F604" s="129"/>
    </row>
    <row r="605" ht="12.75">
      <c r="F605" s="129"/>
    </row>
    <row r="606" ht="12.75">
      <c r="F606" s="129"/>
    </row>
    <row r="607" ht="12.75">
      <c r="F607" s="129"/>
    </row>
    <row r="608" ht="12.75">
      <c r="F608" s="129"/>
    </row>
    <row r="609" ht="12.75">
      <c r="F609" s="129"/>
    </row>
    <row r="610" ht="12.75">
      <c r="F610" s="129"/>
    </row>
    <row r="611" ht="12.75">
      <c r="F611" s="129"/>
    </row>
    <row r="612" ht="12.75">
      <c r="F612" s="129"/>
    </row>
    <row r="613" ht="12.75">
      <c r="F613" s="129"/>
    </row>
    <row r="614" ht="12.75">
      <c r="F614" s="129"/>
    </row>
    <row r="615" ht="12.75">
      <c r="F615" s="129"/>
    </row>
    <row r="616" ht="12.75">
      <c r="F616" s="129"/>
    </row>
    <row r="617" ht="12.75">
      <c r="F617" s="129"/>
    </row>
    <row r="618" ht="12.75">
      <c r="F618" s="129"/>
    </row>
    <row r="619" ht="12.75">
      <c r="F619" s="129"/>
    </row>
    <row r="620" ht="12.75">
      <c r="F620" s="129"/>
    </row>
    <row r="621" ht="12.75">
      <c r="F621" s="129"/>
    </row>
    <row r="622" ht="12.75">
      <c r="F622" s="129"/>
    </row>
    <row r="623" ht="12.75">
      <c r="F623" s="129"/>
    </row>
    <row r="624" ht="12.75">
      <c r="F624" s="129"/>
    </row>
    <row r="625" ht="12.75">
      <c r="F625" s="129"/>
    </row>
    <row r="626" ht="12.75">
      <c r="F626" s="129"/>
    </row>
    <row r="627" ht="12.75">
      <c r="F627" s="129"/>
    </row>
    <row r="628" ht="12.75">
      <c r="F628" s="129"/>
    </row>
    <row r="629" ht="12.75">
      <c r="F629" s="129"/>
    </row>
    <row r="630" ht="12.75">
      <c r="F630" s="129"/>
    </row>
    <row r="631" ht="12.75">
      <c r="F631" s="129"/>
    </row>
    <row r="632" ht="12.75">
      <c r="F632" s="129"/>
    </row>
    <row r="633" ht="12.75">
      <c r="F633" s="129"/>
    </row>
    <row r="634" ht="12.75">
      <c r="F634" s="129"/>
    </row>
    <row r="635" ht="12.75">
      <c r="F635" s="129"/>
    </row>
    <row r="636" ht="12.75">
      <c r="F636" s="129"/>
    </row>
    <row r="637" ht="12.75">
      <c r="F637" s="129"/>
    </row>
    <row r="638" ht="12.75">
      <c r="F638" s="129"/>
    </row>
    <row r="639" ht="12.75">
      <c r="F639" s="129"/>
    </row>
    <row r="640" ht="12.75">
      <c r="F640" s="129"/>
    </row>
    <row r="641" ht="12.75">
      <c r="F641" s="129"/>
    </row>
    <row r="642" ht="12.75">
      <c r="F642" s="129"/>
    </row>
    <row r="643" ht="12.75">
      <c r="F643" s="129"/>
    </row>
    <row r="644" ht="12.75">
      <c r="F644" s="129"/>
    </row>
    <row r="645" ht="12.75">
      <c r="F645" s="129"/>
    </row>
    <row r="646" ht="12.75">
      <c r="F646" s="129"/>
    </row>
    <row r="647" ht="12.75">
      <c r="F647" s="129"/>
    </row>
    <row r="648" ht="12.75">
      <c r="F648" s="129"/>
    </row>
    <row r="649" ht="12.75">
      <c r="F649" s="129"/>
    </row>
    <row r="650" ht="12.75">
      <c r="F650" s="129"/>
    </row>
    <row r="651" ht="12.75">
      <c r="F651" s="129"/>
    </row>
    <row r="652" ht="12.75">
      <c r="F652" s="129"/>
    </row>
    <row r="653" ht="12.75">
      <c r="F653" s="129"/>
    </row>
    <row r="654" ht="12.75">
      <c r="F654" s="129"/>
    </row>
    <row r="655" ht="12.75">
      <c r="F655" s="129"/>
    </row>
    <row r="656" ht="12.75">
      <c r="F656" s="129"/>
    </row>
    <row r="657" ht="12.75">
      <c r="F657" s="129"/>
    </row>
    <row r="658" ht="12.75">
      <c r="F658" s="129"/>
    </row>
    <row r="659" ht="12.75">
      <c r="F659" s="129"/>
    </row>
    <row r="660" ht="12.75">
      <c r="F660" s="129"/>
    </row>
    <row r="661" ht="12.75">
      <c r="F661" s="129"/>
    </row>
    <row r="662" ht="12.75">
      <c r="F662" s="129"/>
    </row>
    <row r="663" ht="12.75">
      <c r="F663" s="129"/>
    </row>
    <row r="664" ht="12.75">
      <c r="F664" s="129"/>
    </row>
    <row r="665" ht="12.75">
      <c r="F665" s="129"/>
    </row>
    <row r="666" ht="12.75">
      <c r="F666" s="129"/>
    </row>
    <row r="667" ht="12.75">
      <c r="F667" s="129"/>
    </row>
    <row r="668" ht="12.75">
      <c r="F668" s="129"/>
    </row>
    <row r="669" ht="12.75">
      <c r="F669" s="129"/>
    </row>
    <row r="670" ht="12.75">
      <c r="F670" s="129"/>
    </row>
    <row r="671" ht="12.75">
      <c r="F671" s="129"/>
    </row>
    <row r="672" ht="12.75">
      <c r="F672" s="129"/>
    </row>
    <row r="673" ht="12.75">
      <c r="F673" s="129"/>
    </row>
    <row r="674" ht="12.75">
      <c r="F674" s="129"/>
    </row>
    <row r="675" ht="12.75">
      <c r="F675" s="129"/>
    </row>
    <row r="676" ht="12.75">
      <c r="F676" s="129"/>
    </row>
    <row r="677" ht="12.75">
      <c r="F677" s="129"/>
    </row>
    <row r="678" ht="12.75">
      <c r="F678" s="129"/>
    </row>
    <row r="679" ht="12.75">
      <c r="F679" s="129"/>
    </row>
    <row r="680" ht="12.75">
      <c r="F680" s="129"/>
    </row>
    <row r="681" ht="12.75">
      <c r="F681" s="129"/>
    </row>
    <row r="682" ht="12.75">
      <c r="F682" s="129"/>
    </row>
    <row r="683" ht="12.75">
      <c r="F683" s="129"/>
    </row>
    <row r="684" ht="12.75">
      <c r="F684" s="129"/>
    </row>
    <row r="685" ht="12.75">
      <c r="F685" s="129"/>
    </row>
    <row r="686" ht="12.75">
      <c r="F686" s="129"/>
    </row>
    <row r="687" ht="12.75">
      <c r="F687" s="129"/>
    </row>
    <row r="688" ht="12.75">
      <c r="F688" s="129"/>
    </row>
    <row r="689" ht="12.75">
      <c r="F689" s="129"/>
    </row>
    <row r="690" ht="12.75">
      <c r="F690" s="129"/>
    </row>
    <row r="691" ht="12.75">
      <c r="F691" s="129"/>
    </row>
    <row r="692" ht="12.75">
      <c r="F692" s="129"/>
    </row>
    <row r="693" ht="12.75">
      <c r="F693" s="129"/>
    </row>
    <row r="694" ht="12.75">
      <c r="F694" s="129"/>
    </row>
    <row r="695" ht="12.75">
      <c r="F695" s="129"/>
    </row>
    <row r="696" ht="12.75">
      <c r="F696" s="129"/>
    </row>
    <row r="697" ht="12.75">
      <c r="F697" s="129"/>
    </row>
    <row r="698" ht="12.75">
      <c r="F698" s="129"/>
    </row>
    <row r="699" ht="12.75">
      <c r="F699" s="129"/>
    </row>
    <row r="700" ht="12.75">
      <c r="F700" s="129"/>
    </row>
    <row r="701" ht="12.75">
      <c r="F701" s="129"/>
    </row>
    <row r="702" ht="12.75">
      <c r="F702" s="129"/>
    </row>
    <row r="703" ht="12.75">
      <c r="F703" s="129"/>
    </row>
    <row r="704" ht="12.75">
      <c r="F704" s="129"/>
    </row>
    <row r="705" ht="12.75">
      <c r="F705" s="129"/>
    </row>
    <row r="706" ht="12.75">
      <c r="F706" s="129"/>
    </row>
    <row r="707" ht="12.75">
      <c r="F707" s="129"/>
    </row>
    <row r="708" ht="12.75">
      <c r="F708" s="129"/>
    </row>
    <row r="709" ht="12.75">
      <c r="F709" s="129"/>
    </row>
    <row r="710" ht="12.75">
      <c r="F710" s="129"/>
    </row>
    <row r="711" ht="12.75">
      <c r="F711" s="129"/>
    </row>
    <row r="712" ht="12.75">
      <c r="F712" s="129"/>
    </row>
    <row r="713" ht="12.75">
      <c r="F713" s="129"/>
    </row>
    <row r="714" ht="12.75">
      <c r="F714" s="129"/>
    </row>
    <row r="715" ht="12.75">
      <c r="F715" s="129"/>
    </row>
    <row r="716" ht="12.75">
      <c r="F716" s="129"/>
    </row>
    <row r="717" ht="12.75">
      <c r="F717" s="129"/>
    </row>
    <row r="718" ht="12.75">
      <c r="F718" s="129"/>
    </row>
    <row r="719" ht="12.75">
      <c r="F719" s="129"/>
    </row>
    <row r="720" ht="12.75">
      <c r="F720" s="129"/>
    </row>
    <row r="721" ht="12.75">
      <c r="F721" s="129"/>
    </row>
    <row r="722" ht="12.75">
      <c r="F722" s="129"/>
    </row>
    <row r="723" ht="12.75">
      <c r="F723" s="129"/>
    </row>
    <row r="724" ht="12.75">
      <c r="F724" s="129"/>
    </row>
    <row r="725" ht="12.75">
      <c r="F725" s="129"/>
    </row>
    <row r="726" ht="12.75">
      <c r="F726" s="129"/>
    </row>
    <row r="727" ht="12.75">
      <c r="F727" s="129"/>
    </row>
    <row r="728" ht="12.75">
      <c r="F728" s="129"/>
    </row>
    <row r="729" ht="12.75">
      <c r="F729" s="129"/>
    </row>
    <row r="730" ht="12.75">
      <c r="F730" s="129"/>
    </row>
    <row r="731" ht="12.75">
      <c r="F731" s="129"/>
    </row>
    <row r="732" ht="12.75">
      <c r="F732" s="129"/>
    </row>
    <row r="733" ht="12.75">
      <c r="F733" s="129"/>
    </row>
    <row r="734" ht="12.75">
      <c r="F734" s="129"/>
    </row>
    <row r="735" ht="12.75">
      <c r="F735" s="129"/>
    </row>
    <row r="736" ht="12.75">
      <c r="F736" s="129"/>
    </row>
    <row r="737" ht="12.75">
      <c r="F737" s="129"/>
    </row>
    <row r="738" ht="12.75">
      <c r="F738" s="129"/>
    </row>
    <row r="739" ht="12.75">
      <c r="F739" s="129"/>
    </row>
    <row r="740" ht="12.75">
      <c r="F740" s="129"/>
    </row>
    <row r="741" ht="12.75">
      <c r="F741" s="129"/>
    </row>
    <row r="742" ht="12.75">
      <c r="F742" s="129"/>
    </row>
    <row r="743" ht="12.75">
      <c r="F743" s="129"/>
    </row>
    <row r="744" ht="12.75">
      <c r="F744" s="129"/>
    </row>
    <row r="745" ht="12.75">
      <c r="F745" s="129"/>
    </row>
    <row r="746" ht="12.75">
      <c r="F746" s="129"/>
    </row>
    <row r="747" ht="12.75">
      <c r="F747" s="129"/>
    </row>
    <row r="748" ht="12.75">
      <c r="F748" s="129"/>
    </row>
    <row r="749" ht="12.75">
      <c r="F749" s="129"/>
    </row>
    <row r="750" ht="12.75">
      <c r="F750" s="129"/>
    </row>
    <row r="751" ht="12.75">
      <c r="F751" s="129"/>
    </row>
    <row r="752" ht="12.75">
      <c r="F752" s="129"/>
    </row>
    <row r="753" ht="12.75">
      <c r="F753" s="129"/>
    </row>
    <row r="754" ht="12.75">
      <c r="F754" s="129"/>
    </row>
    <row r="755" ht="12.75">
      <c r="F755" s="129"/>
    </row>
    <row r="756" ht="12.75">
      <c r="F756" s="129"/>
    </row>
    <row r="757" ht="12.75">
      <c r="F757" s="129"/>
    </row>
    <row r="758" ht="12.75">
      <c r="F758" s="129"/>
    </row>
    <row r="759" ht="12.75">
      <c r="F759" s="129"/>
    </row>
    <row r="760" ht="12.75">
      <c r="F760" s="129"/>
    </row>
    <row r="761" ht="12.75">
      <c r="F761" s="129"/>
    </row>
    <row r="762" ht="12.75">
      <c r="F762" s="129"/>
    </row>
    <row r="763" ht="12.75">
      <c r="F763" s="129"/>
    </row>
    <row r="764" ht="12.75">
      <c r="F764" s="129"/>
    </row>
    <row r="765" ht="12.75">
      <c r="F765" s="129"/>
    </row>
    <row r="766" ht="12.75">
      <c r="F766" s="129"/>
    </row>
    <row r="767" ht="12.75">
      <c r="F767" s="129"/>
    </row>
    <row r="768" ht="12.75">
      <c r="F768" s="129"/>
    </row>
    <row r="769" ht="12.75">
      <c r="F769" s="129"/>
    </row>
    <row r="770" ht="12.75">
      <c r="F770" s="129"/>
    </row>
    <row r="771" ht="12.75">
      <c r="F771" s="129"/>
    </row>
    <row r="772" ht="12.75">
      <c r="F772" s="129"/>
    </row>
    <row r="773" ht="12.75">
      <c r="F773" s="129"/>
    </row>
    <row r="774" ht="12.75">
      <c r="F774" s="129"/>
    </row>
    <row r="775" ht="12.75">
      <c r="F775" s="129"/>
    </row>
    <row r="776" ht="12.75">
      <c r="F776" s="129"/>
    </row>
    <row r="777" ht="12.75">
      <c r="F777" s="129"/>
    </row>
    <row r="778" ht="12.75">
      <c r="F778" s="129"/>
    </row>
    <row r="779" ht="12.75">
      <c r="F779" s="129"/>
    </row>
    <row r="780" ht="12.75">
      <c r="F780" s="129"/>
    </row>
    <row r="781" ht="12.75">
      <c r="F781" s="129"/>
    </row>
    <row r="782" ht="12.75">
      <c r="F782" s="129"/>
    </row>
    <row r="783" ht="12.75">
      <c r="F783" s="129"/>
    </row>
    <row r="784" ht="12.75">
      <c r="F784" s="129"/>
    </row>
    <row r="785" ht="12.75">
      <c r="F785" s="129"/>
    </row>
    <row r="786" ht="12.75">
      <c r="F786" s="129"/>
    </row>
    <row r="787" ht="12.75">
      <c r="F787" s="129"/>
    </row>
    <row r="788" ht="12.75">
      <c r="F788" s="129"/>
    </row>
    <row r="789" ht="12.75">
      <c r="F789" s="129"/>
    </row>
    <row r="790" ht="12.75">
      <c r="F790" s="129"/>
    </row>
    <row r="791" ht="12.75">
      <c r="F791" s="129"/>
    </row>
    <row r="792" ht="12.75">
      <c r="F792" s="129"/>
    </row>
    <row r="793" ht="12.75">
      <c r="F793" s="129"/>
    </row>
    <row r="794" ht="12.75">
      <c r="F794" s="129"/>
    </row>
    <row r="795" ht="12.75">
      <c r="F795" s="129"/>
    </row>
    <row r="796" ht="12.75">
      <c r="F796" s="129"/>
    </row>
    <row r="797" ht="12.75">
      <c r="F797" s="129"/>
    </row>
    <row r="798" ht="12.75">
      <c r="F798" s="129"/>
    </row>
    <row r="799" ht="12.75">
      <c r="F799" s="129"/>
    </row>
    <row r="800" ht="12.75">
      <c r="F800" s="129"/>
    </row>
    <row r="801" ht="12.75">
      <c r="F801" s="129"/>
    </row>
    <row r="802" ht="12.75">
      <c r="F802" s="129"/>
    </row>
    <row r="803" ht="12.75">
      <c r="F803" s="129"/>
    </row>
    <row r="804" ht="12.75">
      <c r="F804" s="129"/>
    </row>
    <row r="805" ht="12.75">
      <c r="F805" s="129"/>
    </row>
    <row r="806" ht="12.75">
      <c r="F806" s="129"/>
    </row>
    <row r="807" ht="12.75">
      <c r="F807" s="129"/>
    </row>
    <row r="808" ht="12.75">
      <c r="F808" s="129"/>
    </row>
    <row r="809" ht="12.75">
      <c r="F809" s="129"/>
    </row>
    <row r="810" ht="12.75">
      <c r="F810" s="129"/>
    </row>
    <row r="811" ht="12.75">
      <c r="F811" s="129"/>
    </row>
    <row r="812" ht="12.75">
      <c r="F812" s="129"/>
    </row>
    <row r="813" ht="12.75">
      <c r="F813" s="129"/>
    </row>
    <row r="814" ht="12.75">
      <c r="F814" s="129"/>
    </row>
    <row r="815" ht="12.75">
      <c r="F815" s="129"/>
    </row>
    <row r="816" ht="12.75">
      <c r="F816" s="129"/>
    </row>
    <row r="817" ht="12.75">
      <c r="F817" s="129"/>
    </row>
    <row r="818" ht="12.75">
      <c r="F818" s="129"/>
    </row>
    <row r="819" ht="12.75">
      <c r="F819" s="129"/>
    </row>
    <row r="820" ht="12.75">
      <c r="F820" s="129"/>
    </row>
    <row r="821" ht="12.75">
      <c r="F821" s="129"/>
    </row>
    <row r="822" ht="12.75">
      <c r="F822" s="129"/>
    </row>
    <row r="823" ht="12.75">
      <c r="F823" s="129"/>
    </row>
    <row r="824" ht="12.75">
      <c r="F824" s="129"/>
    </row>
    <row r="825" ht="12.75">
      <c r="F825" s="129"/>
    </row>
    <row r="826" ht="12.75">
      <c r="F826" s="129"/>
    </row>
    <row r="827" ht="12.75">
      <c r="F827" s="129"/>
    </row>
    <row r="828" ht="12.75">
      <c r="F828" s="129"/>
    </row>
    <row r="829" ht="12.75">
      <c r="F829" s="129"/>
    </row>
    <row r="830" ht="12.75">
      <c r="F830" s="129"/>
    </row>
    <row r="831" ht="12.75">
      <c r="F831" s="129"/>
    </row>
    <row r="832" ht="12.75">
      <c r="F832" s="129"/>
    </row>
    <row r="833" ht="12.75">
      <c r="F833" s="129"/>
    </row>
    <row r="834" ht="12.75">
      <c r="F834" s="129"/>
    </row>
    <row r="835" ht="12.75">
      <c r="F835" s="129"/>
    </row>
    <row r="836" ht="12.75">
      <c r="F836" s="129"/>
    </row>
    <row r="837" ht="12.75">
      <c r="F837" s="129"/>
    </row>
    <row r="838" ht="12.75">
      <c r="F838" s="129"/>
    </row>
    <row r="839" ht="12.75">
      <c r="F839" s="129"/>
    </row>
    <row r="840" ht="12.75">
      <c r="F840" s="129"/>
    </row>
    <row r="841" ht="12.75">
      <c r="F841" s="129"/>
    </row>
    <row r="842" ht="12.75">
      <c r="F842" s="129"/>
    </row>
    <row r="843" ht="12.75">
      <c r="F843" s="129"/>
    </row>
    <row r="844" ht="12.75">
      <c r="F844" s="129"/>
    </row>
    <row r="845" ht="12.75">
      <c r="F845" s="129"/>
    </row>
    <row r="846" ht="12.75">
      <c r="F846" s="129"/>
    </row>
    <row r="847" ht="12.75">
      <c r="F847" s="129"/>
    </row>
    <row r="848" ht="12.75">
      <c r="F848" s="129"/>
    </row>
    <row r="849" ht="12.75">
      <c r="F849" s="129"/>
    </row>
    <row r="850" ht="12.75">
      <c r="F850" s="129"/>
    </row>
    <row r="851" ht="12.75">
      <c r="F851" s="129"/>
    </row>
    <row r="852" ht="12.75">
      <c r="F852" s="129"/>
    </row>
    <row r="853" ht="12.75">
      <c r="F853" s="129"/>
    </row>
    <row r="854" ht="12.75">
      <c r="F854" s="129"/>
    </row>
    <row r="855" ht="12.75">
      <c r="F855" s="129"/>
    </row>
    <row r="856" ht="12.75">
      <c r="F856" s="129"/>
    </row>
    <row r="857" ht="12.75">
      <c r="F857" s="129"/>
    </row>
    <row r="858" ht="12.75">
      <c r="F858" s="129"/>
    </row>
    <row r="859" ht="12.75">
      <c r="F859" s="129"/>
    </row>
    <row r="860" ht="12.75">
      <c r="F860" s="129"/>
    </row>
    <row r="861" ht="12.75">
      <c r="F861" s="129"/>
    </row>
    <row r="862" ht="12.75">
      <c r="F862" s="129"/>
    </row>
    <row r="863" ht="12.75">
      <c r="F863" s="129"/>
    </row>
    <row r="864" ht="12.75">
      <c r="F864" s="129"/>
    </row>
    <row r="865" ht="12.75">
      <c r="F865" s="129"/>
    </row>
    <row r="866" ht="12.75">
      <c r="F866" s="129"/>
    </row>
    <row r="867" ht="12.75">
      <c r="F867" s="129"/>
    </row>
    <row r="868" ht="12.75">
      <c r="F868" s="129"/>
    </row>
    <row r="869" ht="12.75">
      <c r="F869" s="129"/>
    </row>
    <row r="870" ht="12.75">
      <c r="F870" s="129"/>
    </row>
    <row r="871" ht="12.75">
      <c r="F871" s="129"/>
    </row>
    <row r="872" ht="12.75">
      <c r="F872" s="129"/>
    </row>
    <row r="873" ht="12.75">
      <c r="F873" s="129"/>
    </row>
    <row r="874" ht="12.75">
      <c r="F874" s="129"/>
    </row>
    <row r="875" ht="12.75">
      <c r="F875" s="129"/>
    </row>
    <row r="876" ht="12.75">
      <c r="F876" s="129"/>
    </row>
    <row r="877" ht="12.75">
      <c r="F877" s="129"/>
    </row>
    <row r="878" ht="12.75">
      <c r="F878" s="129"/>
    </row>
    <row r="879" ht="12.75">
      <c r="F879" s="129"/>
    </row>
    <row r="880" ht="12.75">
      <c r="F880" s="129"/>
    </row>
    <row r="881" ht="12.75">
      <c r="F881" s="129"/>
    </row>
    <row r="882" ht="12.75">
      <c r="F882" s="129"/>
    </row>
    <row r="883" ht="12.75">
      <c r="F883" s="129"/>
    </row>
    <row r="884" ht="12.75">
      <c r="F884" s="129"/>
    </row>
    <row r="885" ht="12.75">
      <c r="F885" s="129"/>
    </row>
    <row r="886" ht="12.75">
      <c r="F886" s="129"/>
    </row>
    <row r="887" ht="12.75">
      <c r="F887" s="129"/>
    </row>
    <row r="888" ht="12.75">
      <c r="F888" s="129"/>
    </row>
    <row r="889" ht="12.75">
      <c r="F889" s="129"/>
    </row>
    <row r="890" ht="12.75">
      <c r="F890" s="129"/>
    </row>
    <row r="891" ht="12.75">
      <c r="F891" s="129"/>
    </row>
    <row r="892" ht="12.75">
      <c r="F892" s="129"/>
    </row>
    <row r="893" ht="12.75">
      <c r="F893" s="129"/>
    </row>
    <row r="894" ht="12.75">
      <c r="F894" s="129"/>
    </row>
    <row r="895" ht="12.75">
      <c r="F895" s="129"/>
    </row>
    <row r="896" ht="12.75">
      <c r="F896" s="129"/>
    </row>
    <row r="897" ht="12.75">
      <c r="F897" s="129"/>
    </row>
    <row r="898" ht="12.75">
      <c r="F898" s="129"/>
    </row>
    <row r="899" ht="12.75">
      <c r="F899" s="129"/>
    </row>
    <row r="900" ht="12.75">
      <c r="F900" s="129"/>
    </row>
    <row r="901" ht="12.75">
      <c r="F901" s="129"/>
    </row>
    <row r="902" ht="12.75">
      <c r="F902" s="129"/>
    </row>
    <row r="903" ht="12.75">
      <c r="F903" s="129"/>
    </row>
    <row r="904" ht="12.75">
      <c r="F904" s="129"/>
    </row>
    <row r="905" ht="12.75">
      <c r="F905" s="129"/>
    </row>
    <row r="906" ht="12.75">
      <c r="F906" s="129"/>
    </row>
    <row r="907" ht="12.75">
      <c r="F907" s="129"/>
    </row>
    <row r="908" ht="12.75">
      <c r="F908" s="129"/>
    </row>
    <row r="909" ht="12.75">
      <c r="F909" s="129"/>
    </row>
    <row r="910" ht="12.75">
      <c r="F910" s="129"/>
    </row>
    <row r="911" ht="12.75">
      <c r="F911" s="129"/>
    </row>
    <row r="912" ht="12.75">
      <c r="F912" s="129"/>
    </row>
    <row r="913" ht="12.75">
      <c r="F913" s="129"/>
    </row>
    <row r="914" ht="12.75">
      <c r="F914" s="129"/>
    </row>
    <row r="915" ht="12.75">
      <c r="F915" s="129"/>
    </row>
    <row r="916" ht="12.75">
      <c r="F916" s="129"/>
    </row>
    <row r="917" ht="12.75">
      <c r="F917" s="129"/>
    </row>
    <row r="918" ht="12.75">
      <c r="F918" s="129"/>
    </row>
    <row r="919" ht="12.75">
      <c r="F919" s="129"/>
    </row>
    <row r="920" ht="12.75">
      <c r="F920" s="129"/>
    </row>
    <row r="921" ht="12.75">
      <c r="F921" s="129"/>
    </row>
    <row r="922" ht="12.75">
      <c r="F922" s="129"/>
    </row>
    <row r="923" ht="12.75">
      <c r="F923" s="129"/>
    </row>
    <row r="924" ht="12.75">
      <c r="F924" s="129"/>
    </row>
    <row r="925" ht="12.75">
      <c r="F925" s="129"/>
    </row>
    <row r="926" ht="12.75">
      <c r="F926" s="129"/>
    </row>
    <row r="927" ht="12.75">
      <c r="F927" s="129"/>
    </row>
    <row r="928" ht="12.75">
      <c r="F928" s="129"/>
    </row>
    <row r="929" ht="12.75">
      <c r="F929" s="129"/>
    </row>
    <row r="930" ht="12.75">
      <c r="F930" s="129"/>
    </row>
    <row r="931" ht="12.75">
      <c r="F931" s="129"/>
    </row>
  </sheetData>
  <sheetProtection/>
  <mergeCells count="7">
    <mergeCell ref="A37:A46"/>
    <mergeCell ref="A33:A36"/>
    <mergeCell ref="A1:C1"/>
    <mergeCell ref="A9:A15"/>
    <mergeCell ref="A16:A20"/>
    <mergeCell ref="A21:A23"/>
    <mergeCell ref="A24:A32"/>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8"/>
  <dimension ref="A1:L54"/>
  <sheetViews>
    <sheetView zoomScale="75" zoomScaleNormal="75" zoomScalePageLayoutView="0" workbookViewId="0" topLeftCell="A1">
      <pane xSplit="2" topLeftCell="C1" activePane="topRight" state="frozen"/>
      <selection pane="topLeft" activeCell="A11" sqref="A11"/>
      <selection pane="topRight" activeCell="L38" sqref="L38"/>
    </sheetView>
  </sheetViews>
  <sheetFormatPr defaultColWidth="9.140625" defaultRowHeight="12.75"/>
  <cols>
    <col min="1" max="1" width="9.8515625" style="2" customWidth="1"/>
    <col min="2" max="2" width="39.28125" style="2" customWidth="1"/>
    <col min="3" max="3" width="36.57421875" style="2" customWidth="1"/>
    <col min="4" max="4" width="30.7109375" style="2" customWidth="1"/>
    <col min="5" max="5" width="27.8515625" style="2" customWidth="1"/>
    <col min="6" max="6" width="25.57421875" style="2" customWidth="1"/>
    <col min="7" max="7" width="25.8515625" style="2" customWidth="1"/>
    <col min="8" max="8" width="25.7109375" style="2" customWidth="1"/>
    <col min="9" max="9" width="26.140625" style="2" customWidth="1"/>
    <col min="10" max="10" width="30.421875" style="2" customWidth="1"/>
    <col min="11" max="11" width="22.7109375" style="2" customWidth="1"/>
    <col min="12" max="12" width="23.28125" style="2" customWidth="1"/>
    <col min="13" max="16384" width="9.140625" style="2" customWidth="1"/>
  </cols>
  <sheetData>
    <row r="1" spans="1:3" ht="20.25">
      <c r="A1" s="315" t="s">
        <v>196</v>
      </c>
      <c r="B1" s="315"/>
      <c r="C1" s="315"/>
    </row>
    <row r="2" ht="13.5" thickBot="1"/>
    <row r="3" spans="1:12" ht="12.75">
      <c r="A3" s="4"/>
      <c r="B3" s="128" t="s">
        <v>197</v>
      </c>
      <c r="C3" s="35" t="s">
        <v>242</v>
      </c>
      <c r="D3" s="35" t="s">
        <v>241</v>
      </c>
      <c r="E3" s="36" t="s">
        <v>243</v>
      </c>
      <c r="F3" s="36" t="s">
        <v>244</v>
      </c>
      <c r="G3" s="36" t="s">
        <v>245</v>
      </c>
      <c r="H3" s="36" t="s">
        <v>246</v>
      </c>
      <c r="I3" s="36" t="s">
        <v>247</v>
      </c>
      <c r="J3" s="36" t="s">
        <v>248</v>
      </c>
      <c r="K3" s="36" t="s">
        <v>249</v>
      </c>
      <c r="L3" s="36" t="s">
        <v>250</v>
      </c>
    </row>
    <row r="4" spans="2:12" ht="51">
      <c r="B4" s="80" t="s">
        <v>200</v>
      </c>
      <c r="C4" s="37" t="s">
        <v>572</v>
      </c>
      <c r="D4" s="37" t="s">
        <v>573</v>
      </c>
      <c r="E4" s="38" t="s">
        <v>574</v>
      </c>
      <c r="F4" s="38" t="s">
        <v>576</v>
      </c>
      <c r="G4" s="38" t="s">
        <v>576</v>
      </c>
      <c r="H4" s="38" t="s">
        <v>577</v>
      </c>
      <c r="I4" s="38" t="s">
        <v>578</v>
      </c>
      <c r="J4" s="38" t="s">
        <v>575</v>
      </c>
      <c r="K4" s="38" t="s">
        <v>579</v>
      </c>
      <c r="L4" s="38" t="s">
        <v>580</v>
      </c>
    </row>
    <row r="5" spans="1:12" ht="77.25" customHeight="1">
      <c r="A5" s="4"/>
      <c r="B5" s="80" t="s">
        <v>434</v>
      </c>
      <c r="C5" s="37" t="s">
        <v>119</v>
      </c>
      <c r="D5" s="37" t="s">
        <v>581</v>
      </c>
      <c r="E5" s="37" t="s">
        <v>582</v>
      </c>
      <c r="F5" s="38" t="s">
        <v>534</v>
      </c>
      <c r="G5" s="38" t="s">
        <v>536</v>
      </c>
      <c r="H5" s="39" t="s">
        <v>631</v>
      </c>
      <c r="I5" s="38" t="s">
        <v>632</v>
      </c>
      <c r="J5" s="38" t="s">
        <v>583</v>
      </c>
      <c r="K5" s="38" t="s">
        <v>633</v>
      </c>
      <c r="L5" s="39" t="s">
        <v>537</v>
      </c>
    </row>
    <row r="6" spans="1:12" ht="77.25" customHeight="1" thickBot="1">
      <c r="A6" s="4"/>
      <c r="B6" s="81" t="s">
        <v>341</v>
      </c>
      <c r="C6" s="40"/>
      <c r="D6" s="40"/>
      <c r="E6" s="40"/>
      <c r="F6" s="41"/>
      <c r="G6" s="41"/>
      <c r="H6" s="42"/>
      <c r="I6" s="41"/>
      <c r="J6" s="41" t="s">
        <v>634</v>
      </c>
      <c r="K6" s="41"/>
      <c r="L6" s="41"/>
    </row>
    <row r="7" ht="13.5" thickBot="1"/>
    <row r="8" spans="1:12" s="127" customFormat="1" ht="39.75" customHeight="1" thickBot="1">
      <c r="A8" s="83" t="s">
        <v>171</v>
      </c>
      <c r="B8" s="83" t="s">
        <v>172</v>
      </c>
      <c r="C8" s="83" t="s">
        <v>513</v>
      </c>
      <c r="D8" s="83" t="s">
        <v>12</v>
      </c>
      <c r="E8" s="83" t="s">
        <v>243</v>
      </c>
      <c r="F8" s="83" t="s">
        <v>244</v>
      </c>
      <c r="G8" s="83" t="s">
        <v>245</v>
      </c>
      <c r="H8" s="83" t="s">
        <v>246</v>
      </c>
      <c r="I8" s="83" t="s">
        <v>247</v>
      </c>
      <c r="J8" s="83" t="s">
        <v>248</v>
      </c>
      <c r="K8" s="83" t="s">
        <v>249</v>
      </c>
      <c r="L8" s="83" t="s">
        <v>250</v>
      </c>
    </row>
    <row r="9" spans="1:12" ht="117.75" customHeight="1">
      <c r="A9" s="319" t="s">
        <v>173</v>
      </c>
      <c r="B9" s="137" t="s">
        <v>673</v>
      </c>
      <c r="C9" s="71" t="s">
        <v>526</v>
      </c>
      <c r="D9" s="63" t="s">
        <v>296</v>
      </c>
      <c r="E9" s="44" t="s">
        <v>297</v>
      </c>
      <c r="F9" s="68" t="s">
        <v>535</v>
      </c>
      <c r="G9" s="44" t="s">
        <v>287</v>
      </c>
      <c r="H9" s="74" t="s">
        <v>288</v>
      </c>
      <c r="I9" s="68" t="s">
        <v>87</v>
      </c>
      <c r="J9" s="44" t="s">
        <v>538</v>
      </c>
      <c r="K9" s="44" t="s">
        <v>187</v>
      </c>
      <c r="L9" s="44" t="s">
        <v>188</v>
      </c>
    </row>
    <row r="10" spans="1:12" ht="38.25">
      <c r="A10" s="311"/>
      <c r="B10" s="138" t="s">
        <v>674</v>
      </c>
      <c r="C10" s="52" t="s">
        <v>638</v>
      </c>
      <c r="D10" s="37" t="s">
        <v>298</v>
      </c>
      <c r="E10" s="37" t="s">
        <v>299</v>
      </c>
      <c r="F10" s="37" t="s">
        <v>88</v>
      </c>
      <c r="G10" s="37" t="s">
        <v>89</v>
      </c>
      <c r="H10" s="37" t="s">
        <v>89</v>
      </c>
      <c r="I10" s="37" t="s">
        <v>89</v>
      </c>
      <c r="J10" s="37" t="s">
        <v>89</v>
      </c>
      <c r="K10" s="37" t="s">
        <v>89</v>
      </c>
      <c r="L10" s="37" t="s">
        <v>89</v>
      </c>
    </row>
    <row r="11" spans="1:12" ht="129" customHeight="1">
      <c r="A11" s="311"/>
      <c r="B11" s="138" t="s">
        <v>258</v>
      </c>
      <c r="C11" s="53" t="s">
        <v>527</v>
      </c>
      <c r="D11" s="52" t="s">
        <v>212</v>
      </c>
      <c r="E11" s="45" t="s">
        <v>300</v>
      </c>
      <c r="F11" s="37" t="s">
        <v>528</v>
      </c>
      <c r="G11" s="37" t="s">
        <v>529</v>
      </c>
      <c r="H11" s="37" t="s">
        <v>530</v>
      </c>
      <c r="I11" s="37" t="s">
        <v>531</v>
      </c>
      <c r="J11" s="37" t="s">
        <v>670</v>
      </c>
      <c r="K11" s="52" t="s">
        <v>212</v>
      </c>
      <c r="L11" s="52" t="s">
        <v>212</v>
      </c>
    </row>
    <row r="12" spans="1:12" ht="153">
      <c r="A12" s="311"/>
      <c r="B12" s="138" t="s">
        <v>503</v>
      </c>
      <c r="C12" s="52" t="s">
        <v>213</v>
      </c>
      <c r="D12" s="37" t="s">
        <v>214</v>
      </c>
      <c r="E12" s="45" t="s">
        <v>301</v>
      </c>
      <c r="F12" s="37" t="s">
        <v>289</v>
      </c>
      <c r="G12" s="37" t="s">
        <v>214</v>
      </c>
      <c r="H12" s="45" t="s">
        <v>539</v>
      </c>
      <c r="I12" s="37" t="s">
        <v>213</v>
      </c>
      <c r="J12" s="37" t="s">
        <v>213</v>
      </c>
      <c r="K12" s="37" t="s">
        <v>213</v>
      </c>
      <c r="L12" s="37" t="s">
        <v>671</v>
      </c>
    </row>
    <row r="13" spans="1:12" ht="76.5">
      <c r="A13" s="311"/>
      <c r="B13" s="138" t="s">
        <v>259</v>
      </c>
      <c r="C13" s="52" t="s">
        <v>639</v>
      </c>
      <c r="D13" s="37" t="s">
        <v>215</v>
      </c>
      <c r="E13" s="45" t="s">
        <v>302</v>
      </c>
      <c r="F13" s="38" t="s">
        <v>532</v>
      </c>
      <c r="G13" s="37" t="s">
        <v>533</v>
      </c>
      <c r="H13" s="45" t="s">
        <v>540</v>
      </c>
      <c r="I13" s="69" t="s">
        <v>90</v>
      </c>
      <c r="J13" s="37" t="s">
        <v>215</v>
      </c>
      <c r="K13" s="37" t="s">
        <v>189</v>
      </c>
      <c r="L13" s="37" t="s">
        <v>215</v>
      </c>
    </row>
    <row r="14" spans="1:12" ht="84" customHeight="1">
      <c r="A14" s="311"/>
      <c r="B14" s="139" t="s">
        <v>271</v>
      </c>
      <c r="C14" s="54" t="s">
        <v>640</v>
      </c>
      <c r="D14" s="37" t="s">
        <v>216</v>
      </c>
      <c r="E14" s="45" t="s">
        <v>303</v>
      </c>
      <c r="F14" s="45" t="s">
        <v>542</v>
      </c>
      <c r="G14" s="45" t="s">
        <v>542</v>
      </c>
      <c r="H14" s="45" t="s">
        <v>541</v>
      </c>
      <c r="I14" s="37" t="s">
        <v>216</v>
      </c>
      <c r="J14" s="37" t="s">
        <v>216</v>
      </c>
      <c r="K14" s="37" t="s">
        <v>216</v>
      </c>
      <c r="L14" s="37" t="s">
        <v>216</v>
      </c>
    </row>
    <row r="15" spans="1:12" ht="396" customHeight="1" thickBot="1">
      <c r="A15" s="311"/>
      <c r="B15" s="139" t="s">
        <v>272</v>
      </c>
      <c r="C15" s="55" t="s">
        <v>490</v>
      </c>
      <c r="D15" s="40" t="s">
        <v>489</v>
      </c>
      <c r="E15" s="37" t="s">
        <v>122</v>
      </c>
      <c r="F15" s="37" t="s">
        <v>677</v>
      </c>
      <c r="G15" s="75" t="s">
        <v>68</v>
      </c>
      <c r="H15" s="37" t="s">
        <v>543</v>
      </c>
      <c r="I15" s="37" t="s">
        <v>376</v>
      </c>
      <c r="J15" s="37" t="s">
        <v>377</v>
      </c>
      <c r="K15" s="37" t="s">
        <v>120</v>
      </c>
      <c r="L15" s="37" t="s">
        <v>121</v>
      </c>
    </row>
    <row r="16" spans="1:12" ht="134.25" customHeight="1">
      <c r="A16" s="311" t="s">
        <v>43</v>
      </c>
      <c r="B16" s="140" t="s">
        <v>429</v>
      </c>
      <c r="C16" s="56" t="s">
        <v>641</v>
      </c>
      <c r="D16" s="44" t="s">
        <v>141</v>
      </c>
      <c r="E16" s="37" t="s">
        <v>304</v>
      </c>
      <c r="F16" s="45" t="s">
        <v>378</v>
      </c>
      <c r="G16" s="45" t="s">
        <v>378</v>
      </c>
      <c r="H16" s="45" t="s">
        <v>378</v>
      </c>
      <c r="I16" s="37" t="s">
        <v>647</v>
      </c>
      <c r="J16" s="45" t="s">
        <v>593</v>
      </c>
      <c r="K16" s="37" t="s">
        <v>50</v>
      </c>
      <c r="L16" s="37" t="s">
        <v>51</v>
      </c>
    </row>
    <row r="17" spans="1:12" ht="178.5">
      <c r="A17" s="311"/>
      <c r="B17" s="141" t="s">
        <v>430</v>
      </c>
      <c r="C17" s="57" t="s">
        <v>340</v>
      </c>
      <c r="D17" s="45" t="s">
        <v>123</v>
      </c>
      <c r="E17" s="37" t="s">
        <v>680</v>
      </c>
      <c r="F17" s="37" t="s">
        <v>648</v>
      </c>
      <c r="G17" s="37" t="s">
        <v>648</v>
      </c>
      <c r="H17" s="37" t="s">
        <v>681</v>
      </c>
      <c r="I17" s="37" t="s">
        <v>649</v>
      </c>
      <c r="J17" s="37" t="s">
        <v>594</v>
      </c>
      <c r="K17" s="37" t="s">
        <v>141</v>
      </c>
      <c r="L17" s="45" t="s">
        <v>52</v>
      </c>
    </row>
    <row r="18" spans="1:12" ht="76.5">
      <c r="A18" s="311"/>
      <c r="B18" s="141" t="s">
        <v>431</v>
      </c>
      <c r="C18" s="57" t="s">
        <v>642</v>
      </c>
      <c r="D18" s="37" t="s">
        <v>141</v>
      </c>
      <c r="E18" s="37" t="s">
        <v>6</v>
      </c>
      <c r="F18" s="37" t="s">
        <v>305</v>
      </c>
      <c r="G18" s="37" t="s">
        <v>305</v>
      </c>
      <c r="H18" s="37" t="s">
        <v>682</v>
      </c>
      <c r="I18" s="45" t="s">
        <v>306</v>
      </c>
      <c r="J18" s="37" t="s">
        <v>6</v>
      </c>
      <c r="K18" s="37" t="s">
        <v>141</v>
      </c>
      <c r="L18" s="37" t="s">
        <v>141</v>
      </c>
    </row>
    <row r="19" spans="1:12" ht="91.5" customHeight="1">
      <c r="A19" s="311"/>
      <c r="B19" s="141" t="s">
        <v>92</v>
      </c>
      <c r="C19" s="57" t="s">
        <v>141</v>
      </c>
      <c r="D19" s="37" t="s">
        <v>141</v>
      </c>
      <c r="E19" s="45" t="s">
        <v>7</v>
      </c>
      <c r="F19" s="37" t="s">
        <v>141</v>
      </c>
      <c r="G19" s="37" t="s">
        <v>141</v>
      </c>
      <c r="H19" s="37" t="s">
        <v>141</v>
      </c>
      <c r="I19" s="37" t="s">
        <v>141</v>
      </c>
      <c r="J19" s="45" t="s">
        <v>167</v>
      </c>
      <c r="K19" s="45" t="s">
        <v>595</v>
      </c>
      <c r="L19" s="37" t="s">
        <v>141</v>
      </c>
    </row>
    <row r="20" spans="1:12" ht="39" thickBot="1">
      <c r="A20" s="311"/>
      <c r="B20" s="142" t="s">
        <v>47</v>
      </c>
      <c r="C20" s="58" t="s">
        <v>141</v>
      </c>
      <c r="D20" s="40" t="s">
        <v>141</v>
      </c>
      <c r="E20" s="37" t="s">
        <v>141</v>
      </c>
      <c r="F20" s="37" t="s">
        <v>141</v>
      </c>
      <c r="G20" s="37" t="s">
        <v>141</v>
      </c>
      <c r="H20" s="37" t="s">
        <v>141</v>
      </c>
      <c r="I20" s="37" t="s">
        <v>141</v>
      </c>
      <c r="J20" s="37" t="s">
        <v>141</v>
      </c>
      <c r="K20" s="37" t="s">
        <v>141</v>
      </c>
      <c r="L20" s="37" t="s">
        <v>141</v>
      </c>
    </row>
    <row r="21" spans="1:12" ht="321" customHeight="1">
      <c r="A21" s="311" t="s">
        <v>49</v>
      </c>
      <c r="B21" s="143" t="s">
        <v>93</v>
      </c>
      <c r="C21" s="59" t="s">
        <v>765</v>
      </c>
      <c r="D21" s="64" t="s">
        <v>683</v>
      </c>
      <c r="E21" s="45" t="s">
        <v>684</v>
      </c>
      <c r="F21" s="37" t="s">
        <v>118</v>
      </c>
      <c r="G21" s="37" t="s">
        <v>118</v>
      </c>
      <c r="H21" s="45" t="s">
        <v>307</v>
      </c>
      <c r="I21" s="45" t="s">
        <v>308</v>
      </c>
      <c r="J21" s="45" t="s">
        <v>596</v>
      </c>
      <c r="K21" s="45" t="s">
        <v>53</v>
      </c>
      <c r="L21" s="76" t="s">
        <v>418</v>
      </c>
    </row>
    <row r="22" spans="1:12" ht="114.75">
      <c r="A22" s="311"/>
      <c r="B22" s="144" t="s">
        <v>94</v>
      </c>
      <c r="C22" s="54" t="s">
        <v>141</v>
      </c>
      <c r="D22" s="57" t="s">
        <v>141</v>
      </c>
      <c r="E22" s="37" t="s">
        <v>141</v>
      </c>
      <c r="F22" s="37" t="s">
        <v>309</v>
      </c>
      <c r="G22" s="37" t="s">
        <v>309</v>
      </c>
      <c r="H22" s="37" t="s">
        <v>141</v>
      </c>
      <c r="I22" s="37" t="s">
        <v>141</v>
      </c>
      <c r="J22" s="37" t="s">
        <v>141</v>
      </c>
      <c r="K22" s="37" t="s">
        <v>141</v>
      </c>
      <c r="L22" s="37" t="s">
        <v>141</v>
      </c>
    </row>
    <row r="23" spans="1:12" ht="64.5" thickBot="1">
      <c r="A23" s="311"/>
      <c r="B23" s="145" t="s">
        <v>95</v>
      </c>
      <c r="C23" s="60" t="s">
        <v>766</v>
      </c>
      <c r="D23" s="65" t="s">
        <v>8</v>
      </c>
      <c r="E23" s="37" t="s">
        <v>141</v>
      </c>
      <c r="F23" s="37" t="s">
        <v>310</v>
      </c>
      <c r="G23" s="37" t="s">
        <v>310</v>
      </c>
      <c r="H23" s="37" t="s">
        <v>311</v>
      </c>
      <c r="I23" s="37" t="s">
        <v>141</v>
      </c>
      <c r="J23" s="37" t="s">
        <v>141</v>
      </c>
      <c r="K23" s="37" t="s">
        <v>141</v>
      </c>
      <c r="L23" s="37" t="s">
        <v>141</v>
      </c>
    </row>
    <row r="24" spans="1:12" ht="63.75">
      <c r="A24" s="311" t="s">
        <v>635</v>
      </c>
      <c r="B24" s="146" t="s">
        <v>96</v>
      </c>
      <c r="C24" s="51" t="s">
        <v>141</v>
      </c>
      <c r="D24" s="66" t="s">
        <v>9</v>
      </c>
      <c r="E24" s="45" t="s">
        <v>10</v>
      </c>
      <c r="F24" s="37" t="s">
        <v>219</v>
      </c>
      <c r="G24" s="37" t="s">
        <v>219</v>
      </c>
      <c r="H24" s="37" t="s">
        <v>219</v>
      </c>
      <c r="I24" s="37" t="s">
        <v>219</v>
      </c>
      <c r="J24" s="45" t="s">
        <v>255</v>
      </c>
      <c r="K24" s="37" t="s">
        <v>219</v>
      </c>
      <c r="L24" s="37" t="s">
        <v>219</v>
      </c>
    </row>
    <row r="25" spans="1:12" ht="178.5">
      <c r="A25" s="311"/>
      <c r="B25" s="147" t="s">
        <v>801</v>
      </c>
      <c r="C25" s="54" t="s">
        <v>767</v>
      </c>
      <c r="D25" s="62" t="s">
        <v>11</v>
      </c>
      <c r="E25" s="45" t="s">
        <v>685</v>
      </c>
      <c r="F25" s="37" t="s">
        <v>686</v>
      </c>
      <c r="G25" s="37" t="s">
        <v>687</v>
      </c>
      <c r="H25" s="37" t="s">
        <v>688</v>
      </c>
      <c r="I25" s="37" t="s">
        <v>312</v>
      </c>
      <c r="J25" s="37" t="s">
        <v>426</v>
      </c>
      <c r="K25" s="45" t="s">
        <v>624</v>
      </c>
      <c r="L25" s="37" t="s">
        <v>496</v>
      </c>
    </row>
    <row r="26" spans="1:12" ht="51" customHeight="1">
      <c r="A26" s="311"/>
      <c r="B26" s="147" t="s">
        <v>469</v>
      </c>
      <c r="C26" s="54" t="s">
        <v>141</v>
      </c>
      <c r="D26" s="57" t="s">
        <v>787</v>
      </c>
      <c r="E26" s="37" t="s">
        <v>787</v>
      </c>
      <c r="F26" s="37" t="s">
        <v>787</v>
      </c>
      <c r="G26" s="37" t="s">
        <v>787</v>
      </c>
      <c r="H26" s="37" t="s">
        <v>787</v>
      </c>
      <c r="I26" s="37" t="s">
        <v>787</v>
      </c>
      <c r="J26" s="37" t="s">
        <v>787</v>
      </c>
      <c r="K26" s="37" t="s">
        <v>787</v>
      </c>
      <c r="L26" s="37" t="s">
        <v>787</v>
      </c>
    </row>
    <row r="27" spans="1:12" ht="25.5">
      <c r="A27" s="311"/>
      <c r="B27" s="147" t="s">
        <v>470</v>
      </c>
      <c r="C27" s="54" t="s">
        <v>141</v>
      </c>
      <c r="D27" s="57" t="s">
        <v>141</v>
      </c>
      <c r="E27" s="37" t="s">
        <v>141</v>
      </c>
      <c r="F27" s="37" t="s">
        <v>141</v>
      </c>
      <c r="G27" s="37" t="s">
        <v>141</v>
      </c>
      <c r="H27" s="37" t="s">
        <v>141</v>
      </c>
      <c r="I27" s="37"/>
      <c r="J27" s="45" t="s">
        <v>256</v>
      </c>
      <c r="K27" s="37"/>
      <c r="L27" s="37"/>
    </row>
    <row r="28" spans="1:12" ht="38.25">
      <c r="A28" s="311"/>
      <c r="B28" s="147" t="s">
        <v>471</v>
      </c>
      <c r="C28" s="54" t="s">
        <v>141</v>
      </c>
      <c r="D28" s="157" t="s">
        <v>471</v>
      </c>
      <c r="E28" s="157" t="s">
        <v>471</v>
      </c>
      <c r="F28" s="157" t="s">
        <v>471</v>
      </c>
      <c r="G28" s="157" t="s">
        <v>471</v>
      </c>
      <c r="H28" s="157" t="s">
        <v>471</v>
      </c>
      <c r="I28" s="157" t="s">
        <v>471</v>
      </c>
      <c r="J28" s="157" t="s">
        <v>471</v>
      </c>
      <c r="K28" s="157" t="s">
        <v>471</v>
      </c>
      <c r="L28" s="157" t="s">
        <v>471</v>
      </c>
    </row>
    <row r="29" spans="1:12" ht="114.75">
      <c r="A29" s="311"/>
      <c r="B29" s="147" t="s">
        <v>472</v>
      </c>
      <c r="C29" s="54" t="s">
        <v>405</v>
      </c>
      <c r="D29" s="57" t="s">
        <v>689</v>
      </c>
      <c r="E29" s="38" t="s">
        <v>383</v>
      </c>
      <c r="F29" s="37" t="s">
        <v>88</v>
      </c>
      <c r="G29" s="37" t="s">
        <v>220</v>
      </c>
      <c r="H29" s="37" t="s">
        <v>220</v>
      </c>
      <c r="I29" s="37" t="s">
        <v>220</v>
      </c>
      <c r="J29" s="37" t="s">
        <v>220</v>
      </c>
      <c r="K29" s="37" t="s">
        <v>220</v>
      </c>
      <c r="L29" s="45" t="s">
        <v>497</v>
      </c>
    </row>
    <row r="30" spans="1:12" ht="63.75">
      <c r="A30" s="311"/>
      <c r="B30" s="147" t="s">
        <v>23</v>
      </c>
      <c r="C30" s="52" t="s">
        <v>141</v>
      </c>
      <c r="D30" s="57" t="s">
        <v>141</v>
      </c>
      <c r="E30" s="37" t="s">
        <v>141</v>
      </c>
      <c r="F30" s="37" t="s">
        <v>141</v>
      </c>
      <c r="G30" s="37" t="s">
        <v>141</v>
      </c>
      <c r="H30" s="37" t="s">
        <v>141</v>
      </c>
      <c r="I30" s="37" t="s">
        <v>218</v>
      </c>
      <c r="J30" s="37" t="s">
        <v>141</v>
      </c>
      <c r="K30" s="37" t="s">
        <v>141</v>
      </c>
      <c r="L30" s="37" t="s">
        <v>141</v>
      </c>
    </row>
    <row r="31" spans="1:12" ht="76.5">
      <c r="A31" s="311"/>
      <c r="B31" s="147" t="s">
        <v>24</v>
      </c>
      <c r="C31" s="54" t="s">
        <v>141</v>
      </c>
      <c r="D31" s="62" t="s">
        <v>509</v>
      </c>
      <c r="E31" s="37" t="s">
        <v>141</v>
      </c>
      <c r="F31" s="37" t="s">
        <v>141</v>
      </c>
      <c r="G31" s="37" t="s">
        <v>141</v>
      </c>
      <c r="H31" s="45" t="s">
        <v>379</v>
      </c>
      <c r="I31" s="45" t="s">
        <v>19</v>
      </c>
      <c r="J31" s="37" t="s">
        <v>141</v>
      </c>
      <c r="K31" s="45" t="s">
        <v>380</v>
      </c>
      <c r="L31" s="37" t="s">
        <v>69</v>
      </c>
    </row>
    <row r="32" spans="1:12" ht="90" thickBot="1">
      <c r="A32" s="311"/>
      <c r="B32" s="147" t="s">
        <v>209</v>
      </c>
      <c r="C32" s="55" t="s">
        <v>768</v>
      </c>
      <c r="D32" s="55" t="s">
        <v>768</v>
      </c>
      <c r="E32" s="55" t="s">
        <v>768</v>
      </c>
      <c r="F32" s="55" t="s">
        <v>768</v>
      </c>
      <c r="G32" s="55" t="s">
        <v>768</v>
      </c>
      <c r="H32" s="55" t="s">
        <v>768</v>
      </c>
      <c r="I32" s="55" t="s">
        <v>768</v>
      </c>
      <c r="J32" s="55" t="s">
        <v>768</v>
      </c>
      <c r="K32" s="55" t="s">
        <v>768</v>
      </c>
      <c r="L32" s="55" t="s">
        <v>768</v>
      </c>
    </row>
    <row r="33" spans="1:12" ht="51">
      <c r="A33" s="311" t="s">
        <v>636</v>
      </c>
      <c r="B33" s="147" t="s">
        <v>210</v>
      </c>
      <c r="C33" s="51" t="s">
        <v>141</v>
      </c>
      <c r="D33" s="56" t="s">
        <v>141</v>
      </c>
      <c r="E33" s="37" t="s">
        <v>141</v>
      </c>
      <c r="F33" s="37" t="s">
        <v>141</v>
      </c>
      <c r="G33" s="37" t="s">
        <v>141</v>
      </c>
      <c r="H33" s="37" t="s">
        <v>141</v>
      </c>
      <c r="I33" s="37" t="s">
        <v>141</v>
      </c>
      <c r="J33" s="37" t="s">
        <v>141</v>
      </c>
      <c r="K33" s="37" t="s">
        <v>141</v>
      </c>
      <c r="L33" s="37" t="s">
        <v>141</v>
      </c>
    </row>
    <row r="34" spans="1:12" ht="126.75" customHeight="1">
      <c r="A34" s="311"/>
      <c r="B34" s="147" t="s">
        <v>211</v>
      </c>
      <c r="C34" s="54" t="s">
        <v>461</v>
      </c>
      <c r="D34" s="57" t="s">
        <v>217</v>
      </c>
      <c r="E34" s="37" t="s">
        <v>141</v>
      </c>
      <c r="F34" s="45" t="s">
        <v>462</v>
      </c>
      <c r="G34" s="45" t="s">
        <v>462</v>
      </c>
      <c r="H34" s="45" t="s">
        <v>462</v>
      </c>
      <c r="I34" s="37" t="s">
        <v>141</v>
      </c>
      <c r="J34" s="45" t="s">
        <v>463</v>
      </c>
      <c r="K34" s="45" t="s">
        <v>262</v>
      </c>
      <c r="L34" s="37" t="s">
        <v>141</v>
      </c>
    </row>
    <row r="35" spans="1:12" ht="51">
      <c r="A35" s="311"/>
      <c r="B35" s="147" t="s">
        <v>549</v>
      </c>
      <c r="C35" s="54" t="s">
        <v>141</v>
      </c>
      <c r="D35" s="57" t="s">
        <v>141</v>
      </c>
      <c r="E35" s="37" t="s">
        <v>141</v>
      </c>
      <c r="F35" s="37" t="s">
        <v>141</v>
      </c>
      <c r="G35" s="37" t="s">
        <v>141</v>
      </c>
      <c r="H35" s="37" t="s">
        <v>141</v>
      </c>
      <c r="I35" s="37" t="s">
        <v>141</v>
      </c>
      <c r="J35" s="37" t="s">
        <v>141</v>
      </c>
      <c r="K35" s="37" t="s">
        <v>141</v>
      </c>
      <c r="L35" s="37" t="s">
        <v>141</v>
      </c>
    </row>
    <row r="36" spans="1:12" ht="71.25" customHeight="1" thickBot="1">
      <c r="A36" s="311"/>
      <c r="B36" s="147" t="s">
        <v>550</v>
      </c>
      <c r="C36" s="40" t="s">
        <v>793</v>
      </c>
      <c r="D36" s="67" t="s">
        <v>510</v>
      </c>
      <c r="E36" s="40" t="s">
        <v>793</v>
      </c>
      <c r="F36" s="40" t="s">
        <v>793</v>
      </c>
      <c r="G36" s="40" t="s">
        <v>793</v>
      </c>
      <c r="H36" s="40" t="s">
        <v>793</v>
      </c>
      <c r="I36" s="40" t="s">
        <v>793</v>
      </c>
      <c r="J36" s="40" t="s">
        <v>793</v>
      </c>
      <c r="K36" s="40" t="s">
        <v>793</v>
      </c>
      <c r="L36" s="40" t="s">
        <v>793</v>
      </c>
    </row>
    <row r="37" spans="1:12" ht="229.5">
      <c r="A37" s="312" t="s">
        <v>637</v>
      </c>
      <c r="B37" s="147" t="s">
        <v>325</v>
      </c>
      <c r="C37" s="61" t="s">
        <v>273</v>
      </c>
      <c r="D37" s="49" t="s">
        <v>274</v>
      </c>
      <c r="E37" s="45" t="s">
        <v>275</v>
      </c>
      <c r="F37" s="37" t="s">
        <v>276</v>
      </c>
      <c r="G37" s="37" t="s">
        <v>313</v>
      </c>
      <c r="H37" s="45" t="s">
        <v>277</v>
      </c>
      <c r="I37" s="37" t="s">
        <v>141</v>
      </c>
      <c r="J37" s="45" t="s">
        <v>625</v>
      </c>
      <c r="K37" s="45" t="s">
        <v>626</v>
      </c>
      <c r="L37" s="37" t="s">
        <v>141</v>
      </c>
    </row>
    <row r="38" spans="1:12" ht="102">
      <c r="A38" s="313"/>
      <c r="B38" s="147" t="s">
        <v>326</v>
      </c>
      <c r="C38" s="62" t="s">
        <v>382</v>
      </c>
      <c r="D38" s="37" t="s">
        <v>672</v>
      </c>
      <c r="E38" s="37" t="s">
        <v>672</v>
      </c>
      <c r="F38" s="45" t="s">
        <v>314</v>
      </c>
      <c r="G38" s="45" t="s">
        <v>314</v>
      </c>
      <c r="H38" s="37" t="s">
        <v>672</v>
      </c>
      <c r="I38" s="37" t="s">
        <v>672</v>
      </c>
      <c r="J38" s="45" t="s">
        <v>257</v>
      </c>
      <c r="K38" s="37" t="s">
        <v>141</v>
      </c>
      <c r="L38" s="37" t="s">
        <v>141</v>
      </c>
    </row>
    <row r="39" spans="1:12" ht="89.25">
      <c r="A39" s="313"/>
      <c r="B39" s="147" t="s">
        <v>66</v>
      </c>
      <c r="C39" s="57" t="s">
        <v>141</v>
      </c>
      <c r="D39" s="37" t="s">
        <v>141</v>
      </c>
      <c r="E39" s="37" t="s">
        <v>141</v>
      </c>
      <c r="F39" s="37" t="s">
        <v>141</v>
      </c>
      <c r="G39" s="157" t="s">
        <v>66</v>
      </c>
      <c r="H39" s="157" t="s">
        <v>66</v>
      </c>
      <c r="I39" s="157" t="s">
        <v>66</v>
      </c>
      <c r="J39" s="157" t="s">
        <v>66</v>
      </c>
      <c r="K39" s="157" t="s">
        <v>66</v>
      </c>
      <c r="L39" s="157" t="s">
        <v>66</v>
      </c>
    </row>
    <row r="40" spans="1:12" ht="178.5">
      <c r="A40" s="313"/>
      <c r="B40" s="147" t="s">
        <v>67</v>
      </c>
      <c r="C40" s="62" t="s">
        <v>381</v>
      </c>
      <c r="D40" s="45" t="s">
        <v>511</v>
      </c>
      <c r="E40" s="45" t="s">
        <v>668</v>
      </c>
      <c r="F40" s="45" t="s">
        <v>315</v>
      </c>
      <c r="G40" s="45" t="s">
        <v>316</v>
      </c>
      <c r="H40" s="45" t="s">
        <v>669</v>
      </c>
      <c r="I40" s="45" t="s">
        <v>627</v>
      </c>
      <c r="J40" s="45" t="s">
        <v>86</v>
      </c>
      <c r="K40" s="45" t="s">
        <v>628</v>
      </c>
      <c r="L40" s="45" t="s">
        <v>374</v>
      </c>
    </row>
    <row r="41" spans="1:12" ht="89.25">
      <c r="A41" s="313"/>
      <c r="B41" s="147" t="s">
        <v>290</v>
      </c>
      <c r="C41" s="37" t="s">
        <v>265</v>
      </c>
      <c r="D41" s="37" t="s">
        <v>265</v>
      </c>
      <c r="E41" s="37" t="s">
        <v>265</v>
      </c>
      <c r="F41" s="37" t="s">
        <v>265</v>
      </c>
      <c r="G41" s="37" t="s">
        <v>265</v>
      </c>
      <c r="H41" s="37" t="s">
        <v>265</v>
      </c>
      <c r="I41" s="37" t="s">
        <v>265</v>
      </c>
      <c r="J41" s="37" t="s">
        <v>265</v>
      </c>
      <c r="K41" s="37" t="s">
        <v>265</v>
      </c>
      <c r="L41" s="37" t="s">
        <v>265</v>
      </c>
    </row>
    <row r="42" spans="1:12" ht="102">
      <c r="A42" s="313"/>
      <c r="B42" s="147" t="s">
        <v>422</v>
      </c>
      <c r="C42" s="37" t="s">
        <v>512</v>
      </c>
      <c r="D42" s="37" t="s">
        <v>512</v>
      </c>
      <c r="E42" s="37" t="s">
        <v>512</v>
      </c>
      <c r="F42" s="37" t="s">
        <v>317</v>
      </c>
      <c r="G42" s="37" t="s">
        <v>0</v>
      </c>
      <c r="H42" s="45" t="s">
        <v>186</v>
      </c>
      <c r="I42" s="37" t="s">
        <v>512</v>
      </c>
      <c r="J42" s="37" t="s">
        <v>512</v>
      </c>
      <c r="K42" s="37" t="s">
        <v>20</v>
      </c>
      <c r="L42" s="37" t="s">
        <v>21</v>
      </c>
    </row>
    <row r="43" spans="1:12" ht="178.5">
      <c r="A43" s="313"/>
      <c r="B43" s="147" t="s">
        <v>292</v>
      </c>
      <c r="C43" s="62" t="s">
        <v>388</v>
      </c>
      <c r="D43" s="45" t="s">
        <v>389</v>
      </c>
      <c r="E43" s="45" t="s">
        <v>390</v>
      </c>
      <c r="F43" s="45" t="s">
        <v>390</v>
      </c>
      <c r="G43" s="45" t="s">
        <v>391</v>
      </c>
      <c r="H43" s="45" t="s">
        <v>392</v>
      </c>
      <c r="I43" s="45" t="s">
        <v>393</v>
      </c>
      <c r="J43" s="45" t="s">
        <v>440</v>
      </c>
      <c r="K43" s="45" t="s">
        <v>441</v>
      </c>
      <c r="L43" s="45" t="s">
        <v>442</v>
      </c>
    </row>
    <row r="44" spans="1:12" ht="63.75">
      <c r="A44" s="313"/>
      <c r="B44" s="147" t="s">
        <v>293</v>
      </c>
      <c r="C44" s="37" t="s">
        <v>545</v>
      </c>
      <c r="D44" s="37" t="s">
        <v>545</v>
      </c>
      <c r="E44" s="37" t="s">
        <v>545</v>
      </c>
      <c r="F44" s="37" t="s">
        <v>545</v>
      </c>
      <c r="G44" s="37" t="s">
        <v>545</v>
      </c>
      <c r="H44" s="37" t="s">
        <v>545</v>
      </c>
      <c r="I44" s="37" t="s">
        <v>545</v>
      </c>
      <c r="J44" s="37" t="s">
        <v>545</v>
      </c>
      <c r="K44" s="37" t="s">
        <v>545</v>
      </c>
      <c r="L44" s="37" t="s">
        <v>545</v>
      </c>
    </row>
    <row r="45" spans="1:12" ht="102">
      <c r="A45" s="313"/>
      <c r="B45" s="147" t="s">
        <v>294</v>
      </c>
      <c r="C45" s="157" t="s">
        <v>294</v>
      </c>
      <c r="D45" s="157" t="s">
        <v>294</v>
      </c>
      <c r="E45" s="157" t="s">
        <v>294</v>
      </c>
      <c r="F45" s="157" t="s">
        <v>294</v>
      </c>
      <c r="G45" s="157" t="s">
        <v>294</v>
      </c>
      <c r="H45" s="157" t="s">
        <v>294</v>
      </c>
      <c r="I45" s="157" t="s">
        <v>294</v>
      </c>
      <c r="J45" s="157" t="s">
        <v>294</v>
      </c>
      <c r="K45" s="157" t="s">
        <v>294</v>
      </c>
      <c r="L45" s="157" t="s">
        <v>294</v>
      </c>
    </row>
    <row r="46" spans="1:12" ht="89.25">
      <c r="A46" s="314"/>
      <c r="B46" s="147" t="s">
        <v>295</v>
      </c>
      <c r="C46" s="157" t="s">
        <v>295</v>
      </c>
      <c r="D46" s="157" t="s">
        <v>295</v>
      </c>
      <c r="E46" s="157" t="s">
        <v>295</v>
      </c>
      <c r="F46" s="157" t="s">
        <v>295</v>
      </c>
      <c r="G46" s="157" t="s">
        <v>295</v>
      </c>
      <c r="H46" s="157" t="s">
        <v>295</v>
      </c>
      <c r="I46" s="157" t="s">
        <v>295</v>
      </c>
      <c r="J46" s="157" t="s">
        <v>295</v>
      </c>
      <c r="K46" s="157" t="s">
        <v>295</v>
      </c>
      <c r="L46" s="157" t="s">
        <v>295</v>
      </c>
    </row>
    <row r="47" spans="1:2" ht="12.75">
      <c r="A47" s="1"/>
      <c r="B47" s="8"/>
    </row>
    <row r="48" spans="1:2" ht="38.25">
      <c r="A48" s="1"/>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37:A46"/>
    <mergeCell ref="A33:A36"/>
    <mergeCell ref="A1:C1"/>
    <mergeCell ref="A9:A15"/>
    <mergeCell ref="A16:A20"/>
    <mergeCell ref="A21:A23"/>
    <mergeCell ref="A24:A32"/>
  </mergeCells>
  <hyperlinks>
    <hyperlink ref="C23" r:id="rId1" display="UMCE IPM weather forecast or similar"/>
    <hyperlink ref="D23" r:id="rId2" display="Use Cucurbit Downey Mildew Weather Forecaster"/>
  </hyperlinks>
  <printOptions/>
  <pageMargins left="0.75" right="0.75" top="1" bottom="1" header="0.5" footer="0.5"/>
  <pageSetup horizontalDpi="600" verticalDpi="600" orientation="portrait" r:id="rId3"/>
</worksheet>
</file>

<file path=xl/worksheets/sheet9.xml><?xml version="1.0" encoding="utf-8"?>
<worksheet xmlns="http://schemas.openxmlformats.org/spreadsheetml/2006/main" xmlns:r="http://schemas.openxmlformats.org/officeDocument/2006/relationships">
  <sheetPr codeName="Sheet9"/>
  <dimension ref="A1:D54"/>
  <sheetViews>
    <sheetView zoomScale="85" zoomScaleNormal="85" zoomScalePageLayoutView="0" workbookViewId="0" topLeftCell="A1">
      <selection activeCell="G38" sqref="G38"/>
    </sheetView>
  </sheetViews>
  <sheetFormatPr defaultColWidth="9.140625" defaultRowHeight="12.75"/>
  <cols>
    <col min="1" max="1" width="11.140625" style="2" customWidth="1"/>
    <col min="2" max="2" width="38.8515625" style="2" customWidth="1"/>
    <col min="3" max="3" width="48.28125" style="2" customWidth="1"/>
    <col min="4" max="4" width="25.28125" style="2" customWidth="1"/>
    <col min="5" max="16384" width="9.140625" style="2" customWidth="1"/>
  </cols>
  <sheetData>
    <row r="1" spans="1:3" ht="20.25">
      <c r="A1" s="320" t="s">
        <v>198</v>
      </c>
      <c r="B1" s="321"/>
      <c r="C1" s="126"/>
    </row>
    <row r="2" ht="13.5" thickBot="1"/>
    <row r="3" spans="1:4" ht="13.5" thickBot="1">
      <c r="A3" s="1"/>
      <c r="B3" s="77" t="s">
        <v>165</v>
      </c>
      <c r="C3" s="97" t="s">
        <v>148</v>
      </c>
      <c r="D3" s="97" t="s">
        <v>235</v>
      </c>
    </row>
    <row r="4" spans="2:4" ht="51">
      <c r="B4" s="90" t="s">
        <v>486</v>
      </c>
      <c r="C4" s="123" t="s">
        <v>149</v>
      </c>
      <c r="D4" s="44" t="s">
        <v>150</v>
      </c>
    </row>
    <row r="5" spans="1:4" ht="28.5" customHeight="1">
      <c r="A5" s="4"/>
      <c r="B5" s="90" t="s">
        <v>408</v>
      </c>
      <c r="C5" s="124" t="s">
        <v>151</v>
      </c>
      <c r="D5" s="37" t="s">
        <v>152</v>
      </c>
    </row>
    <row r="6" spans="1:4" ht="28.5" customHeight="1" thickBot="1">
      <c r="A6" s="4"/>
      <c r="B6" s="91" t="s">
        <v>719</v>
      </c>
      <c r="C6" s="130"/>
      <c r="D6" s="40"/>
    </row>
    <row r="7" ht="13.5" thickBot="1"/>
    <row r="8" spans="1:4" s="127" customFormat="1" ht="39.75" customHeight="1" thickBot="1">
      <c r="A8" s="36" t="s">
        <v>171</v>
      </c>
      <c r="B8" s="36" t="s">
        <v>172</v>
      </c>
      <c r="C8" s="36" t="s">
        <v>551</v>
      </c>
      <c r="D8" s="36" t="s">
        <v>174</v>
      </c>
    </row>
    <row r="9" spans="1:4" ht="84.75" customHeight="1">
      <c r="A9" s="312" t="s">
        <v>173</v>
      </c>
      <c r="B9" s="137" t="s">
        <v>673</v>
      </c>
      <c r="C9" s="124" t="s">
        <v>153</v>
      </c>
      <c r="D9" s="37" t="s">
        <v>154</v>
      </c>
    </row>
    <row r="10" spans="1:4" ht="32.25" customHeight="1">
      <c r="A10" s="313"/>
      <c r="B10" s="138" t="s">
        <v>674</v>
      </c>
      <c r="C10" s="124" t="s">
        <v>141</v>
      </c>
      <c r="D10" s="37" t="s">
        <v>141</v>
      </c>
    </row>
    <row r="11" spans="1:4" ht="60" customHeight="1">
      <c r="A11" s="313"/>
      <c r="B11" s="138" t="s">
        <v>258</v>
      </c>
      <c r="C11" s="124" t="s">
        <v>155</v>
      </c>
      <c r="D11" s="37" t="s">
        <v>141</v>
      </c>
    </row>
    <row r="12" spans="1:4" ht="57" customHeight="1">
      <c r="A12" s="313"/>
      <c r="B12" s="138" t="s">
        <v>503</v>
      </c>
      <c r="C12" s="124" t="s">
        <v>375</v>
      </c>
      <c r="D12" s="37" t="s">
        <v>141</v>
      </c>
    </row>
    <row r="13" spans="1:4" ht="121.5" customHeight="1">
      <c r="A13" s="313"/>
      <c r="B13" s="138" t="s">
        <v>259</v>
      </c>
      <c r="C13" s="133" t="s">
        <v>117</v>
      </c>
      <c r="D13" s="37" t="s">
        <v>141</v>
      </c>
    </row>
    <row r="14" spans="1:4" ht="63.75">
      <c r="A14" s="313"/>
      <c r="B14" s="139" t="s">
        <v>271</v>
      </c>
      <c r="C14" s="132" t="s">
        <v>141</v>
      </c>
      <c r="D14" s="45" t="s">
        <v>156</v>
      </c>
    </row>
    <row r="15" spans="1:4" ht="243" thickBot="1">
      <c r="A15" s="314"/>
      <c r="B15" s="139" t="s">
        <v>272</v>
      </c>
      <c r="C15" s="124" t="s">
        <v>491</v>
      </c>
      <c r="D15" s="37" t="s">
        <v>492</v>
      </c>
    </row>
    <row r="16" spans="1:4" ht="89.25">
      <c r="A16" s="312" t="s">
        <v>43</v>
      </c>
      <c r="B16" s="140" t="s">
        <v>429</v>
      </c>
      <c r="C16" s="131" t="s">
        <v>335</v>
      </c>
      <c r="D16" s="37" t="s">
        <v>157</v>
      </c>
    </row>
    <row r="17" spans="1:4" ht="148.5" customHeight="1">
      <c r="A17" s="313"/>
      <c r="B17" s="141" t="s">
        <v>430</v>
      </c>
      <c r="C17" s="124" t="s">
        <v>336</v>
      </c>
      <c r="D17" s="37" t="s">
        <v>337</v>
      </c>
    </row>
    <row r="18" spans="1:4" ht="38.25">
      <c r="A18" s="313"/>
      <c r="B18" s="141" t="s">
        <v>431</v>
      </c>
      <c r="C18" s="124" t="s">
        <v>158</v>
      </c>
      <c r="D18" s="37" t="s">
        <v>159</v>
      </c>
    </row>
    <row r="19" spans="1:4" ht="89.25">
      <c r="A19" s="313"/>
      <c r="B19" s="141" t="s">
        <v>92</v>
      </c>
      <c r="C19" s="124" t="s">
        <v>141</v>
      </c>
      <c r="D19" s="37" t="s">
        <v>141</v>
      </c>
    </row>
    <row r="20" spans="1:4" ht="39" thickBot="1">
      <c r="A20" s="314"/>
      <c r="B20" s="142" t="s">
        <v>47</v>
      </c>
      <c r="C20" s="124" t="s">
        <v>141</v>
      </c>
      <c r="D20" s="37" t="s">
        <v>141</v>
      </c>
    </row>
    <row r="21" spans="1:4" ht="293.25">
      <c r="A21" s="312" t="s">
        <v>49</v>
      </c>
      <c r="B21" s="143" t="s">
        <v>93</v>
      </c>
      <c r="C21" s="133" t="s">
        <v>115</v>
      </c>
      <c r="D21" s="98" t="s">
        <v>116</v>
      </c>
    </row>
    <row r="22" spans="1:4" ht="114.75">
      <c r="A22" s="313"/>
      <c r="B22" s="144" t="s">
        <v>94</v>
      </c>
      <c r="C22" s="124" t="s">
        <v>141</v>
      </c>
      <c r="D22" s="37" t="s">
        <v>141</v>
      </c>
    </row>
    <row r="23" spans="1:4" ht="64.5" thickBot="1">
      <c r="A23" s="314"/>
      <c r="B23" s="145" t="s">
        <v>95</v>
      </c>
      <c r="C23" s="134" t="s">
        <v>8</v>
      </c>
      <c r="D23" s="164" t="s">
        <v>141</v>
      </c>
    </row>
    <row r="24" spans="1:4" ht="63.75">
      <c r="A24" s="312" t="s">
        <v>635</v>
      </c>
      <c r="B24" s="146" t="s">
        <v>96</v>
      </c>
      <c r="C24" s="124" t="s">
        <v>141</v>
      </c>
      <c r="D24" s="37" t="s">
        <v>141</v>
      </c>
    </row>
    <row r="25" spans="1:4" ht="178.5">
      <c r="A25" s="313"/>
      <c r="B25" s="147" t="s">
        <v>801</v>
      </c>
      <c r="C25" s="131" t="s">
        <v>190</v>
      </c>
      <c r="D25" s="37" t="s">
        <v>423</v>
      </c>
    </row>
    <row r="26" spans="1:4" ht="76.5">
      <c r="A26" s="313"/>
      <c r="B26" s="147" t="s">
        <v>469</v>
      </c>
      <c r="C26" s="133" t="s">
        <v>387</v>
      </c>
      <c r="D26" s="37" t="s">
        <v>787</v>
      </c>
    </row>
    <row r="27" spans="1:4" ht="25.5">
      <c r="A27" s="313"/>
      <c r="B27" s="147" t="s">
        <v>470</v>
      </c>
      <c r="C27" s="124" t="s">
        <v>141</v>
      </c>
      <c r="D27" s="37" t="s">
        <v>141</v>
      </c>
    </row>
    <row r="28" spans="1:4" ht="25.5">
      <c r="A28" s="313"/>
      <c r="B28" s="147" t="s">
        <v>471</v>
      </c>
      <c r="C28" s="124" t="s">
        <v>141</v>
      </c>
      <c r="D28" s="37" t="s">
        <v>141</v>
      </c>
    </row>
    <row r="29" spans="1:4" ht="63.75">
      <c r="A29" s="313"/>
      <c r="B29" s="147" t="s">
        <v>472</v>
      </c>
      <c r="C29" s="133" t="s">
        <v>497</v>
      </c>
      <c r="D29" s="37" t="s">
        <v>141</v>
      </c>
    </row>
    <row r="30" spans="1:4" ht="63.75">
      <c r="A30" s="313"/>
      <c r="B30" s="147" t="s">
        <v>23</v>
      </c>
      <c r="C30" s="133" t="s">
        <v>169</v>
      </c>
      <c r="D30" s="37" t="s">
        <v>141</v>
      </c>
    </row>
    <row r="31" spans="1:4" ht="38.25">
      <c r="A31" s="313"/>
      <c r="B31" s="147" t="s">
        <v>24</v>
      </c>
      <c r="C31" s="124" t="s">
        <v>141</v>
      </c>
      <c r="D31" s="37" t="s">
        <v>141</v>
      </c>
    </row>
    <row r="32" spans="1:4" ht="89.25">
      <c r="A32" s="314"/>
      <c r="B32" s="147" t="s">
        <v>209</v>
      </c>
      <c r="C32" s="124" t="s">
        <v>141</v>
      </c>
      <c r="D32" s="37" t="s">
        <v>141</v>
      </c>
    </row>
    <row r="33" spans="1:4" ht="51">
      <c r="A33" s="312" t="s">
        <v>636</v>
      </c>
      <c r="B33" s="147" t="s">
        <v>210</v>
      </c>
      <c r="C33" s="124" t="s">
        <v>141</v>
      </c>
      <c r="D33" s="37" t="s">
        <v>141</v>
      </c>
    </row>
    <row r="34" spans="1:4" ht="140.25">
      <c r="A34" s="313"/>
      <c r="B34" s="147" t="s">
        <v>211</v>
      </c>
      <c r="C34" s="133" t="s">
        <v>676</v>
      </c>
      <c r="D34" s="45" t="s">
        <v>675</v>
      </c>
    </row>
    <row r="35" spans="1:4" ht="123" customHeight="1">
      <c r="A35" s="313"/>
      <c r="B35" s="147" t="s">
        <v>549</v>
      </c>
      <c r="C35" s="133" t="s">
        <v>83</v>
      </c>
      <c r="D35" s="37" t="s">
        <v>141</v>
      </c>
    </row>
    <row r="36" spans="1:4" ht="64.5" thickBot="1">
      <c r="A36" s="314"/>
      <c r="B36" s="147" t="s">
        <v>550</v>
      </c>
      <c r="C36" s="40" t="s">
        <v>386</v>
      </c>
      <c r="D36" s="40" t="s">
        <v>386</v>
      </c>
    </row>
    <row r="37" spans="1:4" ht="408.75" customHeight="1">
      <c r="A37" s="312" t="s">
        <v>637</v>
      </c>
      <c r="B37" s="147" t="s">
        <v>325</v>
      </c>
      <c r="C37" s="133" t="s">
        <v>84</v>
      </c>
      <c r="D37" s="45" t="s">
        <v>474</v>
      </c>
    </row>
    <row r="38" spans="1:4" ht="76.5">
      <c r="A38" s="313"/>
      <c r="B38" s="147" t="s">
        <v>326</v>
      </c>
      <c r="C38" s="124" t="s">
        <v>141</v>
      </c>
      <c r="D38" s="37" t="s">
        <v>141</v>
      </c>
    </row>
    <row r="39" spans="1:4" ht="76.5">
      <c r="A39" s="313"/>
      <c r="B39" s="147" t="s">
        <v>66</v>
      </c>
      <c r="C39" s="157" t="s">
        <v>66</v>
      </c>
      <c r="D39" s="157" t="s">
        <v>66</v>
      </c>
    </row>
    <row r="40" spans="1:4" ht="165.75">
      <c r="A40" s="313"/>
      <c r="B40" s="147" t="s">
        <v>67</v>
      </c>
      <c r="C40" s="133" t="s">
        <v>385</v>
      </c>
      <c r="D40" s="45" t="s">
        <v>514</v>
      </c>
    </row>
    <row r="41" spans="1:4" ht="76.5">
      <c r="A41" s="313"/>
      <c r="B41" s="147" t="s">
        <v>290</v>
      </c>
      <c r="C41" s="37" t="s">
        <v>265</v>
      </c>
      <c r="D41" s="37" t="s">
        <v>265</v>
      </c>
    </row>
    <row r="42" spans="1:4" ht="114.75">
      <c r="A42" s="313"/>
      <c r="B42" s="147" t="s">
        <v>422</v>
      </c>
      <c r="C42" s="135" t="s">
        <v>85</v>
      </c>
      <c r="D42" s="37" t="s">
        <v>141</v>
      </c>
    </row>
    <row r="43" spans="1:4" ht="127.5">
      <c r="A43" s="313"/>
      <c r="B43" s="147" t="s">
        <v>292</v>
      </c>
      <c r="C43" s="133" t="s">
        <v>439</v>
      </c>
      <c r="D43" s="45" t="s">
        <v>439</v>
      </c>
    </row>
    <row r="44" spans="1:4" ht="51">
      <c r="A44" s="313"/>
      <c r="B44" s="147" t="s">
        <v>293</v>
      </c>
      <c r="C44" s="37" t="s">
        <v>545</v>
      </c>
      <c r="D44" s="37" t="s">
        <v>545</v>
      </c>
    </row>
    <row r="45" spans="1:4" ht="102">
      <c r="A45" s="313"/>
      <c r="B45" s="147" t="s">
        <v>294</v>
      </c>
      <c r="C45" s="157" t="s">
        <v>294</v>
      </c>
      <c r="D45" s="157" t="s">
        <v>294</v>
      </c>
    </row>
    <row r="46" spans="1:4" ht="89.25">
      <c r="A46" s="314"/>
      <c r="B46" s="147" t="s">
        <v>295</v>
      </c>
      <c r="C46" s="157" t="s">
        <v>295</v>
      </c>
      <c r="D46" s="157" t="s">
        <v>295</v>
      </c>
    </row>
    <row r="47" ht="12.75">
      <c r="B47" s="8"/>
    </row>
    <row r="48" ht="38.25">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24:A32"/>
    <mergeCell ref="A33:A36"/>
    <mergeCell ref="A37:A46"/>
    <mergeCell ref="A1:B1"/>
    <mergeCell ref="A9:A15"/>
    <mergeCell ref="A16:A20"/>
    <mergeCell ref="A21:A23"/>
  </mergeCells>
  <hyperlinks>
    <hyperlink ref="C23" r:id="rId1" display="Use Cucurbit Downey Mildew Weather Forecaster"/>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autumn.birt2</dc:creator>
  <cp:keywords/>
  <dc:description/>
  <cp:lastModifiedBy>OIT</cp:lastModifiedBy>
  <cp:lastPrinted>2009-09-15T12:09:23Z</cp:lastPrinted>
  <dcterms:created xsi:type="dcterms:W3CDTF">2008-02-21T21:42:37Z</dcterms:created>
  <dcterms:modified xsi:type="dcterms:W3CDTF">2010-07-14T17:44:26Z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